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ate1904="1"/>
  <mc:AlternateContent xmlns:mc="http://schemas.openxmlformats.org/markup-compatibility/2006">
    <mc:Choice Requires="x15">
      <x15ac:absPath xmlns:x15ac="http://schemas.microsoft.com/office/spreadsheetml/2010/11/ac" url="https://d.docs.live.net/f1104d7b7ac73ff4/Revenue Management/2021/"/>
    </mc:Choice>
  </mc:AlternateContent>
  <xr:revisionPtr revIDLastSave="487" documentId="8_{55B3AFE6-20D0-4D3E-97E4-7B9F99279783}" xr6:coauthVersionLast="45" xr6:coauthVersionMax="45" xr10:uidLastSave="{5813BDDF-481F-4A51-95E7-6FB3AD56013C}"/>
  <bookViews>
    <workbookView xWindow="3390" yWindow="450" windowWidth="23265" windowHeight="14685" activeTab="1" xr2:uid="{00000000-000D-0000-FFFF-FFFF00000000}"/>
  </bookViews>
  <sheets>
    <sheet name="Summary" sheetId="1" r:id="rId1"/>
    <sheet name="DATA 2021" sheetId="2" r:id="rId2"/>
    <sheet name="Monthly Pickup" sheetId="3" r:id="rId3"/>
    <sheet name="JUL" sheetId="4" r:id="rId4"/>
    <sheet name="AUG" sheetId="5" r:id="rId5"/>
    <sheet name="SEPT" sheetId="6" r:id="rId6"/>
    <sheet name="OCT" sheetId="7" r:id="rId7"/>
    <sheet name="NOV" sheetId="8" r:id="rId8"/>
    <sheet name="DEC" sheetId="9" r:id="rId9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3" i="1" l="1"/>
  <c r="B8" i="1"/>
  <c r="B68" i="1" l="1"/>
  <c r="B7" i="1"/>
  <c r="E80" i="1" l="1"/>
  <c r="E65" i="1"/>
  <c r="E50" i="1"/>
  <c r="E35" i="1" l="1"/>
  <c r="H34" i="2" l="1"/>
  <c r="F22" i="1" l="1"/>
  <c r="F23" i="1"/>
  <c r="F24" i="1"/>
  <c r="F25" i="1"/>
  <c r="F26" i="1"/>
  <c r="F27" i="1"/>
  <c r="F28" i="1"/>
  <c r="F29" i="1"/>
  <c r="F30" i="1"/>
  <c r="F31" i="1"/>
  <c r="F32" i="1"/>
  <c r="F33" i="1"/>
  <c r="B53" i="1" l="1"/>
  <c r="B18" i="1"/>
  <c r="B17" i="1"/>
  <c r="B16" i="1"/>
  <c r="B15" i="1"/>
  <c r="B14" i="1"/>
  <c r="B13" i="1"/>
  <c r="B12" i="1"/>
  <c r="B11" i="1"/>
  <c r="B10" i="1"/>
  <c r="B9" i="1"/>
  <c r="B93" i="1"/>
  <c r="B92" i="1"/>
  <c r="B91" i="1"/>
  <c r="B90" i="1"/>
  <c r="B89" i="1"/>
  <c r="B88" i="1"/>
  <c r="B87" i="1"/>
  <c r="B86" i="1"/>
  <c r="B85" i="1"/>
  <c r="B84" i="1"/>
  <c r="B83" i="1"/>
  <c r="B82" i="1"/>
  <c r="B78" i="1"/>
  <c r="B77" i="1"/>
  <c r="B76" i="1"/>
  <c r="B75" i="1"/>
  <c r="B74" i="1"/>
  <c r="B73" i="1"/>
  <c r="B72" i="1"/>
  <c r="B71" i="1"/>
  <c r="B70" i="1"/>
  <c r="B69" i="1"/>
  <c r="B67" i="1"/>
  <c r="B63" i="1"/>
  <c r="B62" i="1"/>
  <c r="B61" i="1"/>
  <c r="B60" i="1"/>
  <c r="B59" i="1"/>
  <c r="B58" i="1"/>
  <c r="B57" i="1"/>
  <c r="B56" i="1"/>
  <c r="B55" i="1"/>
  <c r="B54" i="1"/>
  <c r="B52" i="1"/>
  <c r="B48" i="1"/>
  <c r="B47" i="1"/>
  <c r="B46" i="1"/>
  <c r="B45" i="1"/>
  <c r="B44" i="1"/>
  <c r="B43" i="1"/>
  <c r="B42" i="1"/>
  <c r="B41" i="1"/>
  <c r="B40" i="1"/>
  <c r="B39" i="1"/>
  <c r="B38" i="1"/>
  <c r="B37" i="1"/>
  <c r="BK168" i="2" l="1"/>
  <c r="BJ168" i="2"/>
  <c r="BI168" i="2"/>
  <c r="BH168" i="2"/>
  <c r="BG168" i="2"/>
  <c r="BF168" i="2"/>
  <c r="BE168" i="2"/>
  <c r="BD168" i="2"/>
  <c r="BC168" i="2"/>
  <c r="BB168" i="2"/>
  <c r="BA168" i="2"/>
  <c r="AZ168" i="2"/>
  <c r="AY168" i="2"/>
  <c r="AX168" i="2"/>
  <c r="AW168" i="2"/>
  <c r="AV168" i="2"/>
  <c r="AU168" i="2"/>
  <c r="AT168" i="2"/>
  <c r="AS168" i="2"/>
  <c r="AR168" i="2"/>
  <c r="AQ168" i="2"/>
  <c r="AP168" i="2"/>
  <c r="AO168" i="2"/>
  <c r="AN168" i="2"/>
  <c r="AM168" i="2"/>
  <c r="AL168" i="2"/>
  <c r="AK168" i="2"/>
  <c r="AJ168" i="2"/>
  <c r="AI168" i="2"/>
  <c r="AH168" i="2"/>
  <c r="AG168" i="2"/>
  <c r="AF168" i="2"/>
  <c r="AE168" i="2"/>
  <c r="AD168" i="2"/>
  <c r="AC168" i="2"/>
  <c r="AB168" i="2"/>
  <c r="AA168" i="2"/>
  <c r="Z168" i="2"/>
  <c r="Y168" i="2"/>
  <c r="X168" i="2"/>
  <c r="W168" i="2"/>
  <c r="V168" i="2"/>
  <c r="U168" i="2"/>
  <c r="T168" i="2"/>
  <c r="S168" i="2"/>
  <c r="R168" i="2"/>
  <c r="Q168" i="2"/>
  <c r="P168" i="2"/>
  <c r="O168" i="2"/>
  <c r="N168" i="2"/>
  <c r="M168" i="2"/>
  <c r="L168" i="2"/>
  <c r="K168" i="2"/>
  <c r="J168" i="2"/>
  <c r="I168" i="2"/>
  <c r="H168" i="2"/>
  <c r="G168" i="2"/>
  <c r="F168" i="2"/>
  <c r="E168" i="2"/>
  <c r="D168" i="2"/>
  <c r="C168" i="2"/>
  <c r="B168" i="2"/>
  <c r="AG101" i="2"/>
  <c r="AA34" i="2"/>
  <c r="Z34" i="2"/>
  <c r="Q34" i="2"/>
  <c r="P34" i="2"/>
  <c r="D12" i="1" l="1"/>
  <c r="D11" i="1"/>
  <c r="D10" i="1"/>
  <c r="D9" i="1"/>
  <c r="D8" i="1"/>
  <c r="D7" i="1"/>
  <c r="D93" i="1"/>
  <c r="D92" i="1"/>
  <c r="D91" i="1"/>
  <c r="D90" i="1"/>
  <c r="D89" i="1"/>
  <c r="D88" i="1"/>
  <c r="D87" i="1"/>
  <c r="D86" i="1"/>
  <c r="D85" i="1"/>
  <c r="D84" i="1"/>
  <c r="D83" i="1"/>
  <c r="D82" i="1"/>
  <c r="D78" i="1"/>
  <c r="D77" i="1"/>
  <c r="D76" i="1"/>
  <c r="D75" i="1"/>
  <c r="D74" i="1"/>
  <c r="D73" i="1"/>
  <c r="D72" i="1"/>
  <c r="D71" i="1"/>
  <c r="D70" i="1"/>
  <c r="D69" i="1"/>
  <c r="D68" i="1"/>
  <c r="D67" i="1"/>
  <c r="D63" i="1"/>
  <c r="D62" i="1"/>
  <c r="D61" i="1"/>
  <c r="D60" i="1"/>
  <c r="D59" i="1"/>
  <c r="D58" i="1"/>
  <c r="D57" i="1"/>
  <c r="D56" i="1"/>
  <c r="D55" i="1"/>
  <c r="D54" i="1"/>
  <c r="D53" i="1"/>
  <c r="D52" i="1"/>
  <c r="D48" i="1"/>
  <c r="D47" i="1"/>
  <c r="D46" i="1"/>
  <c r="D45" i="1"/>
  <c r="D44" i="1"/>
  <c r="D43" i="1"/>
  <c r="D42" i="1"/>
  <c r="D41" i="1"/>
  <c r="D40" i="1"/>
  <c r="D39" i="1"/>
  <c r="D38" i="1"/>
  <c r="D37" i="1"/>
  <c r="A81" i="1" l="1"/>
  <c r="A66" i="1"/>
  <c r="A51" i="1"/>
  <c r="A36" i="1"/>
  <c r="A6" i="1"/>
  <c r="A21" i="1"/>
  <c r="B33" i="1"/>
  <c r="D33" i="1" s="1"/>
  <c r="B32" i="1"/>
  <c r="B31" i="1"/>
  <c r="D31" i="1" s="1"/>
  <c r="B30" i="1"/>
  <c r="D30" i="1" s="1"/>
  <c r="B29" i="1"/>
  <c r="D29" i="1" s="1"/>
  <c r="B28" i="1"/>
  <c r="B27" i="1"/>
  <c r="D27" i="1" s="1"/>
  <c r="B26" i="1"/>
  <c r="D26" i="1" s="1"/>
  <c r="B25" i="1"/>
  <c r="D25" i="1" s="1"/>
  <c r="B24" i="1"/>
  <c r="D23" i="1"/>
  <c r="B22" i="1"/>
  <c r="D22" i="1" s="1"/>
  <c r="BK33" i="9"/>
  <c r="BK34" i="9" s="1"/>
  <c r="BJ33" i="9"/>
  <c r="BJ34" i="9" s="1"/>
  <c r="BI32" i="9"/>
  <c r="BI33" i="9"/>
  <c r="BH32" i="9"/>
  <c r="BH33" i="9"/>
  <c r="BG31" i="9"/>
  <c r="BG32" i="9"/>
  <c r="BG33" i="9"/>
  <c r="BF31" i="9"/>
  <c r="BF32" i="9"/>
  <c r="BF33" i="9"/>
  <c r="BE30" i="9"/>
  <c r="BE31" i="9"/>
  <c r="BE32" i="9"/>
  <c r="BE33" i="9"/>
  <c r="BD30" i="9"/>
  <c r="BD31" i="9"/>
  <c r="BD32" i="9"/>
  <c r="BD33" i="9"/>
  <c r="BC29" i="9"/>
  <c r="BC30" i="9"/>
  <c r="BC31" i="9"/>
  <c r="BC32" i="9"/>
  <c r="BC33" i="9"/>
  <c r="BB29" i="9"/>
  <c r="BB30" i="9"/>
  <c r="BB31" i="9"/>
  <c r="BB32" i="9"/>
  <c r="BB33" i="9"/>
  <c r="BA28" i="9"/>
  <c r="BA29" i="9"/>
  <c r="BA30" i="9"/>
  <c r="BA31" i="9"/>
  <c r="BA32" i="9"/>
  <c r="BA33" i="9"/>
  <c r="AZ28" i="9"/>
  <c r="AZ29" i="9"/>
  <c r="AZ30" i="9"/>
  <c r="AZ31" i="9"/>
  <c r="AZ32" i="9"/>
  <c r="AZ33" i="9"/>
  <c r="AY27" i="9"/>
  <c r="AY28" i="9"/>
  <c r="AY29" i="9"/>
  <c r="AY30" i="9"/>
  <c r="AY31" i="9"/>
  <c r="AY32" i="9"/>
  <c r="AY33" i="9"/>
  <c r="AX27" i="9"/>
  <c r="AX28" i="9"/>
  <c r="AX29" i="9"/>
  <c r="AX30" i="9"/>
  <c r="AX31" i="9"/>
  <c r="AX32" i="9"/>
  <c r="AX33" i="9"/>
  <c r="AW26" i="9"/>
  <c r="AW27" i="9"/>
  <c r="AW28" i="9"/>
  <c r="AW29" i="9"/>
  <c r="AW30" i="9"/>
  <c r="AW31" i="9"/>
  <c r="AW32" i="9"/>
  <c r="AW33" i="9"/>
  <c r="AV26" i="9"/>
  <c r="AV27" i="9"/>
  <c r="AV28" i="9"/>
  <c r="AV29" i="9"/>
  <c r="AV30" i="9"/>
  <c r="AV31" i="9"/>
  <c r="AV32" i="9"/>
  <c r="AV33" i="9"/>
  <c r="AU25" i="9"/>
  <c r="AU26" i="9"/>
  <c r="AU27" i="9"/>
  <c r="AU28" i="9"/>
  <c r="AU29" i="9"/>
  <c r="AU30" i="9"/>
  <c r="AU31" i="9"/>
  <c r="AU32" i="9"/>
  <c r="AU33" i="9"/>
  <c r="AT25" i="9"/>
  <c r="AT26" i="9"/>
  <c r="AT27" i="9"/>
  <c r="AT28" i="9"/>
  <c r="AT29" i="9"/>
  <c r="AT30" i="9"/>
  <c r="AT31" i="9"/>
  <c r="AT32" i="9"/>
  <c r="AT33" i="9"/>
  <c r="AS24" i="9"/>
  <c r="AS25" i="9"/>
  <c r="AS26" i="9"/>
  <c r="AS27" i="9"/>
  <c r="AS28" i="9"/>
  <c r="AS29" i="9"/>
  <c r="AS30" i="9"/>
  <c r="AS31" i="9"/>
  <c r="AS32" i="9"/>
  <c r="AS33" i="9"/>
  <c r="AR24" i="9"/>
  <c r="AR25" i="9"/>
  <c r="AR26" i="9"/>
  <c r="AR27" i="9"/>
  <c r="AR28" i="9"/>
  <c r="AR29" i="9"/>
  <c r="AR30" i="9"/>
  <c r="AR31" i="9"/>
  <c r="AR32" i="9"/>
  <c r="AR33" i="9"/>
  <c r="AQ23" i="9"/>
  <c r="AQ24" i="9"/>
  <c r="AQ25" i="9"/>
  <c r="AQ26" i="9"/>
  <c r="AQ27" i="9"/>
  <c r="AQ28" i="9"/>
  <c r="AQ29" i="9"/>
  <c r="AQ30" i="9"/>
  <c r="AQ31" i="9"/>
  <c r="AQ32" i="9"/>
  <c r="AQ33" i="9"/>
  <c r="AP23" i="9"/>
  <c r="AP24" i="9"/>
  <c r="AP25" i="9"/>
  <c r="AP26" i="9"/>
  <c r="AP27" i="9"/>
  <c r="AP28" i="9"/>
  <c r="AP29" i="9"/>
  <c r="AP30" i="9"/>
  <c r="AP31" i="9"/>
  <c r="AP32" i="9"/>
  <c r="AP33" i="9"/>
  <c r="AO22" i="9"/>
  <c r="AO23" i="9"/>
  <c r="AO24" i="9"/>
  <c r="AO25" i="9"/>
  <c r="AO26" i="9"/>
  <c r="AO27" i="9"/>
  <c r="AO28" i="9"/>
  <c r="AO29" i="9"/>
  <c r="AO30" i="9"/>
  <c r="AO31" i="9"/>
  <c r="AO32" i="9"/>
  <c r="AO33" i="9"/>
  <c r="AN22" i="9"/>
  <c r="AN23" i="9"/>
  <c r="AN24" i="9"/>
  <c r="AN25" i="9"/>
  <c r="AN26" i="9"/>
  <c r="AN27" i="9"/>
  <c r="AN28" i="9"/>
  <c r="AN29" i="9"/>
  <c r="AN30" i="9"/>
  <c r="AN31" i="9"/>
  <c r="AN32" i="9"/>
  <c r="AN33" i="9"/>
  <c r="AM21" i="9"/>
  <c r="AM22" i="9"/>
  <c r="AM23" i="9"/>
  <c r="AM24" i="9"/>
  <c r="AM25" i="9"/>
  <c r="AM26" i="9"/>
  <c r="AM27" i="9"/>
  <c r="AM28" i="9"/>
  <c r="AM29" i="9"/>
  <c r="AM30" i="9"/>
  <c r="AM31" i="9"/>
  <c r="AM32" i="9"/>
  <c r="AM33" i="9"/>
  <c r="AL21" i="9"/>
  <c r="AL22" i="9"/>
  <c r="AL23" i="9"/>
  <c r="AL24" i="9"/>
  <c r="AL25" i="9"/>
  <c r="AL26" i="9"/>
  <c r="AL27" i="9"/>
  <c r="AL28" i="9"/>
  <c r="AL29" i="9"/>
  <c r="AL30" i="9"/>
  <c r="AL31" i="9"/>
  <c r="AL32" i="9"/>
  <c r="AL33" i="9"/>
  <c r="AK20" i="9"/>
  <c r="AK21" i="9"/>
  <c r="AK22" i="9"/>
  <c r="AK23" i="9"/>
  <c r="AK24" i="9"/>
  <c r="AK25" i="9"/>
  <c r="AK26" i="9"/>
  <c r="AK27" i="9"/>
  <c r="AK28" i="9"/>
  <c r="AK29" i="9"/>
  <c r="AK30" i="9"/>
  <c r="AK31" i="9"/>
  <c r="AK32" i="9"/>
  <c r="AK33" i="9"/>
  <c r="AJ20" i="9"/>
  <c r="AJ21" i="9"/>
  <c r="AJ22" i="9"/>
  <c r="AJ23" i="9"/>
  <c r="AJ24" i="9"/>
  <c r="AJ25" i="9"/>
  <c r="AJ26" i="9"/>
  <c r="AJ27" i="9"/>
  <c r="AJ28" i="9"/>
  <c r="AJ29" i="9"/>
  <c r="AJ30" i="9"/>
  <c r="AJ31" i="9"/>
  <c r="AJ32" i="9"/>
  <c r="AJ33" i="9"/>
  <c r="AI19" i="9"/>
  <c r="AI20" i="9"/>
  <c r="AI21" i="9"/>
  <c r="AI22" i="9"/>
  <c r="AI23" i="9"/>
  <c r="AI24" i="9"/>
  <c r="AI25" i="9"/>
  <c r="AI26" i="9"/>
  <c r="AI27" i="9"/>
  <c r="AI28" i="9"/>
  <c r="AI29" i="9"/>
  <c r="AI30" i="9"/>
  <c r="AI31" i="9"/>
  <c r="AI32" i="9"/>
  <c r="AI33" i="9"/>
  <c r="AH19" i="9"/>
  <c r="AH20" i="9"/>
  <c r="AH21" i="9"/>
  <c r="AH22" i="9"/>
  <c r="AH23" i="9"/>
  <c r="AH24" i="9"/>
  <c r="AH25" i="9"/>
  <c r="AH26" i="9"/>
  <c r="AH27" i="9"/>
  <c r="AH28" i="9"/>
  <c r="AH29" i="9"/>
  <c r="AH30" i="9"/>
  <c r="AH31" i="9"/>
  <c r="AH32" i="9"/>
  <c r="AH33" i="9"/>
  <c r="AG18" i="9"/>
  <c r="AG19" i="9"/>
  <c r="AG20" i="9"/>
  <c r="AG21" i="9"/>
  <c r="AG22" i="9"/>
  <c r="AG23" i="9"/>
  <c r="AG24" i="9"/>
  <c r="AG25" i="9"/>
  <c r="AG26" i="9"/>
  <c r="AG27" i="9"/>
  <c r="AG28" i="9"/>
  <c r="AG29" i="9"/>
  <c r="AG30" i="9"/>
  <c r="AG31" i="9"/>
  <c r="AG32" i="9"/>
  <c r="AG33" i="9"/>
  <c r="AF18" i="9"/>
  <c r="AF19" i="9"/>
  <c r="AF20" i="9"/>
  <c r="AF21" i="9"/>
  <c r="AF22" i="9"/>
  <c r="AF23" i="9"/>
  <c r="AF24" i="9"/>
  <c r="AF25" i="9"/>
  <c r="AF26" i="9"/>
  <c r="AF27" i="9"/>
  <c r="AF28" i="9"/>
  <c r="AF29" i="9"/>
  <c r="AF30" i="9"/>
  <c r="AF31" i="9"/>
  <c r="AF32" i="9"/>
  <c r="AF33" i="9"/>
  <c r="AE17" i="9"/>
  <c r="AE18" i="9"/>
  <c r="AE19" i="9"/>
  <c r="AE20" i="9"/>
  <c r="AE21" i="9"/>
  <c r="AE22" i="9"/>
  <c r="AE23" i="9"/>
  <c r="AE24" i="9"/>
  <c r="AE25" i="9"/>
  <c r="AE26" i="9"/>
  <c r="AE27" i="9"/>
  <c r="AE28" i="9"/>
  <c r="AE29" i="9"/>
  <c r="AE30" i="9"/>
  <c r="AE31" i="9"/>
  <c r="AE32" i="9"/>
  <c r="AE33" i="9"/>
  <c r="AD17" i="9"/>
  <c r="AD18" i="9"/>
  <c r="AD19" i="9"/>
  <c r="AD20" i="9"/>
  <c r="AD21" i="9"/>
  <c r="AD22" i="9"/>
  <c r="AD23" i="9"/>
  <c r="AD24" i="9"/>
  <c r="AD25" i="9"/>
  <c r="AD26" i="9"/>
  <c r="AD27" i="9"/>
  <c r="AD28" i="9"/>
  <c r="AD29" i="9"/>
  <c r="AD30" i="9"/>
  <c r="AD31" i="9"/>
  <c r="AD32" i="9"/>
  <c r="AD33" i="9"/>
  <c r="AC16" i="9"/>
  <c r="AC17" i="9"/>
  <c r="AC18" i="9"/>
  <c r="AC19" i="9"/>
  <c r="AC20" i="9"/>
  <c r="AC21" i="9"/>
  <c r="AC22" i="9"/>
  <c r="AC23" i="9"/>
  <c r="AC24" i="9"/>
  <c r="AC25" i="9"/>
  <c r="AC26" i="9"/>
  <c r="AC27" i="9"/>
  <c r="AC28" i="9"/>
  <c r="AC29" i="9"/>
  <c r="AC30" i="9"/>
  <c r="AC31" i="9"/>
  <c r="AC32" i="9"/>
  <c r="AC33" i="9"/>
  <c r="AB16" i="9"/>
  <c r="AB17" i="9"/>
  <c r="AB18" i="9"/>
  <c r="AB19" i="9"/>
  <c r="AB20" i="9"/>
  <c r="AB21" i="9"/>
  <c r="AB22" i="9"/>
  <c r="AB23" i="9"/>
  <c r="AB24" i="9"/>
  <c r="AB25" i="9"/>
  <c r="AB26" i="9"/>
  <c r="AB27" i="9"/>
  <c r="AB28" i="9"/>
  <c r="AB29" i="9"/>
  <c r="AB30" i="9"/>
  <c r="AB31" i="9"/>
  <c r="AB32" i="9"/>
  <c r="AB33" i="9"/>
  <c r="AA15" i="9"/>
  <c r="AA16" i="9"/>
  <c r="AA17" i="9"/>
  <c r="AA18" i="9"/>
  <c r="AA19" i="9"/>
  <c r="AA20" i="9"/>
  <c r="AA21" i="9"/>
  <c r="AA22" i="9"/>
  <c r="AA23" i="9"/>
  <c r="AA24" i="9"/>
  <c r="AA25" i="9"/>
  <c r="AA26" i="9"/>
  <c r="AA27" i="9"/>
  <c r="AA28" i="9"/>
  <c r="AA29" i="9"/>
  <c r="AA30" i="9"/>
  <c r="AA31" i="9"/>
  <c r="AA32" i="9"/>
  <c r="AA33" i="9"/>
  <c r="Z15" i="9"/>
  <c r="Z16" i="9"/>
  <c r="Z17" i="9"/>
  <c r="Z18" i="9"/>
  <c r="Z19" i="9"/>
  <c r="Z20" i="9"/>
  <c r="Z21" i="9"/>
  <c r="Z22" i="9"/>
  <c r="Z23" i="9"/>
  <c r="Z24" i="9"/>
  <c r="Z25" i="9"/>
  <c r="Z26" i="9"/>
  <c r="Z27" i="9"/>
  <c r="Z28" i="9"/>
  <c r="Z29" i="9"/>
  <c r="Z30" i="9"/>
  <c r="Z31" i="9"/>
  <c r="Z32" i="9"/>
  <c r="Z33" i="9"/>
  <c r="Y14" i="9"/>
  <c r="Y15" i="9"/>
  <c r="Y16" i="9"/>
  <c r="Y17" i="9"/>
  <c r="Y18" i="9"/>
  <c r="Y19" i="9"/>
  <c r="Y20" i="9"/>
  <c r="Y21" i="9"/>
  <c r="Y22" i="9"/>
  <c r="Y23" i="9"/>
  <c r="Y24" i="9"/>
  <c r="Y25" i="9"/>
  <c r="Y26" i="9"/>
  <c r="Y27" i="9"/>
  <c r="Y28" i="9"/>
  <c r="Y29" i="9"/>
  <c r="Y30" i="9"/>
  <c r="Y31" i="9"/>
  <c r="Y32" i="9"/>
  <c r="Y33" i="9"/>
  <c r="X14" i="9"/>
  <c r="X15" i="9"/>
  <c r="X16" i="9"/>
  <c r="X17" i="9"/>
  <c r="X18" i="9"/>
  <c r="X19" i="9"/>
  <c r="X20" i="9"/>
  <c r="X21" i="9"/>
  <c r="X22" i="9"/>
  <c r="X23" i="9"/>
  <c r="X24" i="9"/>
  <c r="X25" i="9"/>
  <c r="X26" i="9"/>
  <c r="X27" i="9"/>
  <c r="X28" i="9"/>
  <c r="X29" i="9"/>
  <c r="X30" i="9"/>
  <c r="X31" i="9"/>
  <c r="X32" i="9"/>
  <c r="X33" i="9"/>
  <c r="W13" i="9"/>
  <c r="W14" i="9"/>
  <c r="W15" i="9"/>
  <c r="W16" i="9"/>
  <c r="W17" i="9"/>
  <c r="W18" i="9"/>
  <c r="W19" i="9"/>
  <c r="W20" i="9"/>
  <c r="W21" i="9"/>
  <c r="W22" i="9"/>
  <c r="W23" i="9"/>
  <c r="W24" i="9"/>
  <c r="W25" i="9"/>
  <c r="W26" i="9"/>
  <c r="W27" i="9"/>
  <c r="W28" i="9"/>
  <c r="W29" i="9"/>
  <c r="W30" i="9"/>
  <c r="W31" i="9"/>
  <c r="W32" i="9"/>
  <c r="W33" i="9"/>
  <c r="V13" i="9"/>
  <c r="V14" i="9"/>
  <c r="V15" i="9"/>
  <c r="V16" i="9"/>
  <c r="V17" i="9"/>
  <c r="V18" i="9"/>
  <c r="V19" i="9"/>
  <c r="V20" i="9"/>
  <c r="V21" i="9"/>
  <c r="V22" i="9"/>
  <c r="V23" i="9"/>
  <c r="V24" i="9"/>
  <c r="V25" i="9"/>
  <c r="V26" i="9"/>
  <c r="V27" i="9"/>
  <c r="V28" i="9"/>
  <c r="V29" i="9"/>
  <c r="V30" i="9"/>
  <c r="V31" i="9"/>
  <c r="V32" i="9"/>
  <c r="V33" i="9"/>
  <c r="U12" i="9"/>
  <c r="U13" i="9"/>
  <c r="U14" i="9"/>
  <c r="U15" i="9"/>
  <c r="U16" i="9"/>
  <c r="U17" i="9"/>
  <c r="U18" i="9"/>
  <c r="U19" i="9"/>
  <c r="U20" i="9"/>
  <c r="U21" i="9"/>
  <c r="U22" i="9"/>
  <c r="U23" i="9"/>
  <c r="U24" i="9"/>
  <c r="U25" i="9"/>
  <c r="U26" i="9"/>
  <c r="U27" i="9"/>
  <c r="U28" i="9"/>
  <c r="U29" i="9"/>
  <c r="U30" i="9"/>
  <c r="U31" i="9"/>
  <c r="U32" i="9"/>
  <c r="U33" i="9"/>
  <c r="T12" i="9"/>
  <c r="T13" i="9"/>
  <c r="T14" i="9"/>
  <c r="T15" i="9"/>
  <c r="T16" i="9"/>
  <c r="T17" i="9"/>
  <c r="T18" i="9"/>
  <c r="T19" i="9"/>
  <c r="T20" i="9"/>
  <c r="T21" i="9"/>
  <c r="T22" i="9"/>
  <c r="T23" i="9"/>
  <c r="T24" i="9"/>
  <c r="T25" i="9"/>
  <c r="T26" i="9"/>
  <c r="T27" i="9"/>
  <c r="T28" i="9"/>
  <c r="T29" i="9"/>
  <c r="T30" i="9"/>
  <c r="T31" i="9"/>
  <c r="T32" i="9"/>
  <c r="T33" i="9"/>
  <c r="S11" i="9"/>
  <c r="S12" i="9"/>
  <c r="S13" i="9"/>
  <c r="S14" i="9"/>
  <c r="S15" i="9"/>
  <c r="S16" i="9"/>
  <c r="S17" i="9"/>
  <c r="S18" i="9"/>
  <c r="S19" i="9"/>
  <c r="S20" i="9"/>
  <c r="S21" i="9"/>
  <c r="S22" i="9"/>
  <c r="S23" i="9"/>
  <c r="S24" i="9"/>
  <c r="S25" i="9"/>
  <c r="S26" i="9"/>
  <c r="S27" i="9"/>
  <c r="S28" i="9"/>
  <c r="S29" i="9"/>
  <c r="S30" i="9"/>
  <c r="S31" i="9"/>
  <c r="S32" i="9"/>
  <c r="S33" i="9"/>
  <c r="R11" i="9"/>
  <c r="R12" i="9"/>
  <c r="R13" i="9"/>
  <c r="R14" i="9"/>
  <c r="R15" i="9"/>
  <c r="R16" i="9"/>
  <c r="R17" i="9"/>
  <c r="R18" i="9"/>
  <c r="R19" i="9"/>
  <c r="R20" i="9"/>
  <c r="R21" i="9"/>
  <c r="R22" i="9"/>
  <c r="R23" i="9"/>
  <c r="R24" i="9"/>
  <c r="R25" i="9"/>
  <c r="R26" i="9"/>
  <c r="R27" i="9"/>
  <c r="R28" i="9"/>
  <c r="R29" i="9"/>
  <c r="R30" i="9"/>
  <c r="R31" i="9"/>
  <c r="R32" i="9"/>
  <c r="R33" i="9"/>
  <c r="Q10" i="9"/>
  <c r="Q11" i="9"/>
  <c r="Q12" i="9"/>
  <c r="Q13" i="9"/>
  <c r="Q14" i="9"/>
  <c r="Q15" i="9"/>
  <c r="Q16" i="9"/>
  <c r="Q17" i="9"/>
  <c r="Q18" i="9"/>
  <c r="Q19" i="9"/>
  <c r="Q20" i="9"/>
  <c r="Q21" i="9"/>
  <c r="Q22" i="9"/>
  <c r="Q23" i="9"/>
  <c r="Q24" i="9"/>
  <c r="Q25" i="9"/>
  <c r="Q26" i="9"/>
  <c r="Q27" i="9"/>
  <c r="Q28" i="9"/>
  <c r="Q29" i="9"/>
  <c r="Q30" i="9"/>
  <c r="Q31" i="9"/>
  <c r="Q32" i="9"/>
  <c r="Q33" i="9"/>
  <c r="P10" i="9"/>
  <c r="P11" i="9"/>
  <c r="P12" i="9"/>
  <c r="P13" i="9"/>
  <c r="P14" i="9"/>
  <c r="P15" i="9"/>
  <c r="P16" i="9"/>
  <c r="P17" i="9"/>
  <c r="P18" i="9"/>
  <c r="P19" i="9"/>
  <c r="P20" i="9"/>
  <c r="P21" i="9"/>
  <c r="P22" i="9"/>
  <c r="P23" i="9"/>
  <c r="P24" i="9"/>
  <c r="P25" i="9"/>
  <c r="P26" i="9"/>
  <c r="P27" i="9"/>
  <c r="P28" i="9"/>
  <c r="P29" i="9"/>
  <c r="P30" i="9"/>
  <c r="P31" i="9"/>
  <c r="P32" i="9"/>
  <c r="P33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N9" i="9"/>
  <c r="N10" i="9"/>
  <c r="N11" i="9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N28" i="9"/>
  <c r="N29" i="9"/>
  <c r="N30" i="9"/>
  <c r="N31" i="9"/>
  <c r="N32" i="9"/>
  <c r="N33" i="9"/>
  <c r="M8" i="9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M22" i="9"/>
  <c r="M23" i="9"/>
  <c r="M24" i="9"/>
  <c r="M25" i="9"/>
  <c r="M26" i="9"/>
  <c r="M27" i="9"/>
  <c r="M28" i="9"/>
  <c r="M29" i="9"/>
  <c r="M30" i="9"/>
  <c r="M31" i="9"/>
  <c r="M32" i="9"/>
  <c r="M33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L33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C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B3" i="9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M33" i="9"/>
  <c r="BL33" i="9"/>
  <c r="BK32" i="9"/>
  <c r="BJ32" i="9"/>
  <c r="BI31" i="9"/>
  <c r="BH31" i="9"/>
  <c r="BG30" i="9"/>
  <c r="BF30" i="9"/>
  <c r="BE29" i="9"/>
  <c r="BD29" i="9"/>
  <c r="BC28" i="9"/>
  <c r="BB28" i="9"/>
  <c r="BA27" i="9"/>
  <c r="AZ27" i="9"/>
  <c r="AY26" i="9"/>
  <c r="AX26" i="9"/>
  <c r="AW25" i="9"/>
  <c r="AV25" i="9"/>
  <c r="AU24" i="9"/>
  <c r="AT24" i="9"/>
  <c r="AS23" i="9"/>
  <c r="AR23" i="9"/>
  <c r="AQ22" i="9"/>
  <c r="AP22" i="9"/>
  <c r="AO21" i="9"/>
  <c r="AN21" i="9"/>
  <c r="AM20" i="9"/>
  <c r="AL20" i="9"/>
  <c r="AK19" i="9"/>
  <c r="AJ19" i="9"/>
  <c r="AI18" i="9"/>
  <c r="AH18" i="9"/>
  <c r="AG17" i="9"/>
  <c r="AF17" i="9"/>
  <c r="AE16" i="9"/>
  <c r="AD16" i="9"/>
  <c r="AC15" i="9"/>
  <c r="AB15" i="9"/>
  <c r="AA14" i="9"/>
  <c r="Z14" i="9"/>
  <c r="Y13" i="9"/>
  <c r="X13" i="9"/>
  <c r="W12" i="9"/>
  <c r="V12" i="9"/>
  <c r="U11" i="9"/>
  <c r="T11" i="9"/>
  <c r="S10" i="9"/>
  <c r="R10" i="9"/>
  <c r="Q9" i="9"/>
  <c r="P9" i="9"/>
  <c r="O8" i="9"/>
  <c r="N8" i="9"/>
  <c r="M7" i="9"/>
  <c r="L7" i="9"/>
  <c r="K6" i="9"/>
  <c r="J6" i="9"/>
  <c r="I5" i="9"/>
  <c r="H5" i="9"/>
  <c r="G4" i="9"/>
  <c r="F4" i="9"/>
  <c r="E3" i="9"/>
  <c r="D3" i="9"/>
  <c r="BI32" i="8"/>
  <c r="BI33" i="8" s="1"/>
  <c r="BH32" i="8"/>
  <c r="BH33" i="8" s="1"/>
  <c r="BG31" i="8"/>
  <c r="BG32" i="8"/>
  <c r="BF31" i="8"/>
  <c r="BF32" i="8"/>
  <c r="BE30" i="8"/>
  <c r="BE31" i="8"/>
  <c r="BE32" i="8"/>
  <c r="BD30" i="8"/>
  <c r="BD31" i="8"/>
  <c r="BD32" i="8"/>
  <c r="BC29" i="8"/>
  <c r="BC30" i="8"/>
  <c r="BC31" i="8"/>
  <c r="BC32" i="8"/>
  <c r="BB29" i="8"/>
  <c r="BB30" i="8"/>
  <c r="BB31" i="8"/>
  <c r="BB32" i="8"/>
  <c r="BA28" i="8"/>
  <c r="BA29" i="8"/>
  <c r="BA30" i="8"/>
  <c r="BA31" i="8"/>
  <c r="BA32" i="8"/>
  <c r="AZ28" i="8"/>
  <c r="AZ29" i="8"/>
  <c r="AZ30" i="8"/>
  <c r="AZ31" i="8"/>
  <c r="AZ32" i="8"/>
  <c r="AY27" i="8"/>
  <c r="AY28" i="8"/>
  <c r="AY29" i="8"/>
  <c r="AY30" i="8"/>
  <c r="AY31" i="8"/>
  <c r="AY32" i="8"/>
  <c r="AX27" i="8"/>
  <c r="AX28" i="8"/>
  <c r="AX29" i="8"/>
  <c r="AX30" i="8"/>
  <c r="AX31" i="8"/>
  <c r="AX32" i="8"/>
  <c r="AW26" i="8"/>
  <c r="AW27" i="8"/>
  <c r="AW28" i="8"/>
  <c r="AW29" i="8"/>
  <c r="AW30" i="8"/>
  <c r="AW31" i="8"/>
  <c r="AW32" i="8"/>
  <c r="AV26" i="8"/>
  <c r="AV27" i="8"/>
  <c r="AV28" i="8"/>
  <c r="AV29" i="8"/>
  <c r="AV30" i="8"/>
  <c r="AV31" i="8"/>
  <c r="AV32" i="8"/>
  <c r="AU25" i="8"/>
  <c r="AU26" i="8"/>
  <c r="AU27" i="8"/>
  <c r="AU28" i="8"/>
  <c r="AU29" i="8"/>
  <c r="AU30" i="8"/>
  <c r="AU31" i="8"/>
  <c r="AU32" i="8"/>
  <c r="AT25" i="8"/>
  <c r="AT26" i="8"/>
  <c r="AT27" i="8"/>
  <c r="AT28" i="8"/>
  <c r="AT29" i="8"/>
  <c r="AT30" i="8"/>
  <c r="AT31" i="8"/>
  <c r="AT32" i="8"/>
  <c r="AS24" i="8"/>
  <c r="AS25" i="8"/>
  <c r="AS26" i="8"/>
  <c r="AS27" i="8"/>
  <c r="AS28" i="8"/>
  <c r="AS29" i="8"/>
  <c r="AS30" i="8"/>
  <c r="AS31" i="8"/>
  <c r="AS32" i="8"/>
  <c r="AR24" i="8"/>
  <c r="AR25" i="8"/>
  <c r="AR26" i="8"/>
  <c r="AR27" i="8"/>
  <c r="AR28" i="8"/>
  <c r="AR29" i="8"/>
  <c r="AR30" i="8"/>
  <c r="AR31" i="8"/>
  <c r="AR32" i="8"/>
  <c r="AQ23" i="8"/>
  <c r="AQ24" i="8"/>
  <c r="AQ25" i="8"/>
  <c r="AQ26" i="8"/>
  <c r="AQ27" i="8"/>
  <c r="AQ28" i="8"/>
  <c r="AQ29" i="8"/>
  <c r="AQ30" i="8"/>
  <c r="AQ31" i="8"/>
  <c r="AQ32" i="8"/>
  <c r="AP23" i="8"/>
  <c r="AP24" i="8"/>
  <c r="AP25" i="8"/>
  <c r="AP26" i="8"/>
  <c r="AP27" i="8"/>
  <c r="AP28" i="8"/>
  <c r="AP29" i="8"/>
  <c r="AP30" i="8"/>
  <c r="AP31" i="8"/>
  <c r="AP32" i="8"/>
  <c r="AO22" i="8"/>
  <c r="AO23" i="8"/>
  <c r="AO24" i="8"/>
  <c r="AO25" i="8"/>
  <c r="AO26" i="8"/>
  <c r="AO27" i="8"/>
  <c r="AO28" i="8"/>
  <c r="AO29" i="8"/>
  <c r="AO30" i="8"/>
  <c r="AO31" i="8"/>
  <c r="AO32" i="8"/>
  <c r="AN22" i="8"/>
  <c r="AN23" i="8"/>
  <c r="AN24" i="8"/>
  <c r="AN25" i="8"/>
  <c r="AN26" i="8"/>
  <c r="AN27" i="8"/>
  <c r="AN28" i="8"/>
  <c r="AN29" i="8"/>
  <c r="AN30" i="8"/>
  <c r="AN31" i="8"/>
  <c r="AN32" i="8"/>
  <c r="AM21" i="8"/>
  <c r="AM22" i="8"/>
  <c r="AM23" i="8"/>
  <c r="AM24" i="8"/>
  <c r="AM25" i="8"/>
  <c r="AM26" i="8"/>
  <c r="AM27" i="8"/>
  <c r="AM28" i="8"/>
  <c r="AM29" i="8"/>
  <c r="AM30" i="8"/>
  <c r="AM31" i="8"/>
  <c r="AM32" i="8"/>
  <c r="AL21" i="8"/>
  <c r="AL22" i="8"/>
  <c r="AL23" i="8"/>
  <c r="AL24" i="8"/>
  <c r="AL25" i="8"/>
  <c r="AL26" i="8"/>
  <c r="AL27" i="8"/>
  <c r="AL28" i="8"/>
  <c r="AL29" i="8"/>
  <c r="AL30" i="8"/>
  <c r="AL31" i="8"/>
  <c r="AL32" i="8"/>
  <c r="AK20" i="8"/>
  <c r="AK21" i="8"/>
  <c r="AK22" i="8"/>
  <c r="AK23" i="8"/>
  <c r="AK24" i="8"/>
  <c r="AK25" i="8"/>
  <c r="AK26" i="8"/>
  <c r="AK27" i="8"/>
  <c r="AK28" i="8"/>
  <c r="AK29" i="8"/>
  <c r="AK30" i="8"/>
  <c r="AK31" i="8"/>
  <c r="AK32" i="8"/>
  <c r="AJ20" i="8"/>
  <c r="AJ21" i="8"/>
  <c r="AJ22" i="8"/>
  <c r="AJ23" i="8"/>
  <c r="AJ24" i="8"/>
  <c r="AJ25" i="8"/>
  <c r="AJ26" i="8"/>
  <c r="AJ27" i="8"/>
  <c r="AJ28" i="8"/>
  <c r="AJ29" i="8"/>
  <c r="AJ30" i="8"/>
  <c r="AJ31" i="8"/>
  <c r="AJ32" i="8"/>
  <c r="AI19" i="8"/>
  <c r="AI20" i="8"/>
  <c r="AI21" i="8"/>
  <c r="AI22" i="8"/>
  <c r="AI23" i="8"/>
  <c r="AI24" i="8"/>
  <c r="AI25" i="8"/>
  <c r="AI26" i="8"/>
  <c r="AI27" i="8"/>
  <c r="AI28" i="8"/>
  <c r="AI29" i="8"/>
  <c r="AI30" i="8"/>
  <c r="AI31" i="8"/>
  <c r="AI32" i="8"/>
  <c r="AH19" i="8"/>
  <c r="AH20" i="8"/>
  <c r="AH21" i="8"/>
  <c r="AH22" i="8"/>
  <c r="AH23" i="8"/>
  <c r="AH24" i="8"/>
  <c r="AH25" i="8"/>
  <c r="AH26" i="8"/>
  <c r="AH27" i="8"/>
  <c r="AH28" i="8"/>
  <c r="AH29" i="8"/>
  <c r="AH30" i="8"/>
  <c r="AH31" i="8"/>
  <c r="AH32" i="8"/>
  <c r="AG18" i="8"/>
  <c r="AG19" i="8"/>
  <c r="AG20" i="8"/>
  <c r="AG21" i="8"/>
  <c r="AG22" i="8"/>
  <c r="AG23" i="8"/>
  <c r="AG24" i="8"/>
  <c r="AG25" i="8"/>
  <c r="AG26" i="8"/>
  <c r="AG27" i="8"/>
  <c r="AG28" i="8"/>
  <c r="AG29" i="8"/>
  <c r="AG30" i="8"/>
  <c r="AG31" i="8"/>
  <c r="AG32" i="8"/>
  <c r="AF18" i="8"/>
  <c r="AF19" i="8"/>
  <c r="AF20" i="8"/>
  <c r="AF21" i="8"/>
  <c r="AF22" i="8"/>
  <c r="AF23" i="8"/>
  <c r="AF24" i="8"/>
  <c r="AF25" i="8"/>
  <c r="AF26" i="8"/>
  <c r="AF27" i="8"/>
  <c r="AF28" i="8"/>
  <c r="AF29" i="8"/>
  <c r="AF30" i="8"/>
  <c r="AF31" i="8"/>
  <c r="AF32" i="8"/>
  <c r="AE17" i="8"/>
  <c r="AE18" i="8"/>
  <c r="AE19" i="8"/>
  <c r="AE20" i="8"/>
  <c r="AE21" i="8"/>
  <c r="AE22" i="8"/>
  <c r="AE23" i="8"/>
  <c r="AE24" i="8"/>
  <c r="AE25" i="8"/>
  <c r="AE26" i="8"/>
  <c r="AE27" i="8"/>
  <c r="AE28" i="8"/>
  <c r="AE29" i="8"/>
  <c r="AE30" i="8"/>
  <c r="AE31" i="8"/>
  <c r="AE32" i="8"/>
  <c r="AD17" i="8"/>
  <c r="AD18" i="8"/>
  <c r="AD19" i="8"/>
  <c r="AD20" i="8"/>
  <c r="AD21" i="8"/>
  <c r="AD22" i="8"/>
  <c r="AD23" i="8"/>
  <c r="AD24" i="8"/>
  <c r="AD25" i="8"/>
  <c r="AD26" i="8"/>
  <c r="AD27" i="8"/>
  <c r="AD28" i="8"/>
  <c r="AD29" i="8"/>
  <c r="AD30" i="8"/>
  <c r="AD31" i="8"/>
  <c r="AD32" i="8"/>
  <c r="AC16" i="8"/>
  <c r="AC17" i="8"/>
  <c r="AC18" i="8"/>
  <c r="AC19" i="8"/>
  <c r="AC20" i="8"/>
  <c r="AC21" i="8"/>
  <c r="AC22" i="8"/>
  <c r="AC23" i="8"/>
  <c r="AC24" i="8"/>
  <c r="AC25" i="8"/>
  <c r="AC26" i="8"/>
  <c r="AC27" i="8"/>
  <c r="AC28" i="8"/>
  <c r="AC29" i="8"/>
  <c r="AC30" i="8"/>
  <c r="AC31" i="8"/>
  <c r="AC32" i="8"/>
  <c r="AB16" i="8"/>
  <c r="AB17" i="8"/>
  <c r="AB18" i="8"/>
  <c r="AB19" i="8"/>
  <c r="AB20" i="8"/>
  <c r="AB21" i="8"/>
  <c r="AB22" i="8"/>
  <c r="AB23" i="8"/>
  <c r="AB24" i="8"/>
  <c r="AB25" i="8"/>
  <c r="AB26" i="8"/>
  <c r="AB27" i="8"/>
  <c r="AB28" i="8"/>
  <c r="AB29" i="8"/>
  <c r="AB30" i="8"/>
  <c r="AB31" i="8"/>
  <c r="AB32" i="8"/>
  <c r="AA15" i="8"/>
  <c r="AA16" i="8"/>
  <c r="AA17" i="8"/>
  <c r="AA18" i="8"/>
  <c r="AA19" i="8"/>
  <c r="AA20" i="8"/>
  <c r="AA21" i="8"/>
  <c r="AA22" i="8"/>
  <c r="AA23" i="8"/>
  <c r="AA24" i="8"/>
  <c r="AA25" i="8"/>
  <c r="AA26" i="8"/>
  <c r="AA27" i="8"/>
  <c r="AA28" i="8"/>
  <c r="AA29" i="8"/>
  <c r="AA30" i="8"/>
  <c r="AA31" i="8"/>
  <c r="AA32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Y14" i="8"/>
  <c r="Y15" i="8"/>
  <c r="Y16" i="8"/>
  <c r="Y17" i="8"/>
  <c r="Y18" i="8"/>
  <c r="Y19" i="8"/>
  <c r="Y20" i="8"/>
  <c r="Y21" i="8"/>
  <c r="Y22" i="8"/>
  <c r="Y23" i="8"/>
  <c r="Y24" i="8"/>
  <c r="Y25" i="8"/>
  <c r="Y26" i="8"/>
  <c r="Y27" i="8"/>
  <c r="Y28" i="8"/>
  <c r="Y29" i="8"/>
  <c r="Y30" i="8"/>
  <c r="Y31" i="8"/>
  <c r="Y32" i="8"/>
  <c r="X14" i="8"/>
  <c r="X15" i="8"/>
  <c r="X16" i="8"/>
  <c r="X17" i="8"/>
  <c r="X18" i="8"/>
  <c r="X19" i="8"/>
  <c r="X20" i="8"/>
  <c r="X21" i="8"/>
  <c r="X22" i="8"/>
  <c r="X23" i="8"/>
  <c r="X24" i="8"/>
  <c r="X25" i="8"/>
  <c r="X26" i="8"/>
  <c r="X27" i="8"/>
  <c r="X28" i="8"/>
  <c r="X29" i="8"/>
  <c r="X30" i="8"/>
  <c r="X31" i="8"/>
  <c r="X32" i="8"/>
  <c r="W13" i="8"/>
  <c r="W14" i="8"/>
  <c r="W15" i="8"/>
  <c r="W16" i="8"/>
  <c r="W17" i="8"/>
  <c r="W18" i="8"/>
  <c r="W19" i="8"/>
  <c r="W20" i="8"/>
  <c r="W21" i="8"/>
  <c r="W22" i="8"/>
  <c r="W23" i="8"/>
  <c r="W24" i="8"/>
  <c r="W25" i="8"/>
  <c r="W26" i="8"/>
  <c r="W27" i="8"/>
  <c r="W28" i="8"/>
  <c r="W29" i="8"/>
  <c r="W30" i="8"/>
  <c r="W31" i="8"/>
  <c r="W32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U12" i="8"/>
  <c r="U13" i="8"/>
  <c r="U14" i="8"/>
  <c r="U15" i="8"/>
  <c r="U16" i="8"/>
  <c r="U17" i="8"/>
  <c r="U18" i="8"/>
  <c r="U19" i="8"/>
  <c r="U20" i="8"/>
  <c r="U21" i="8"/>
  <c r="U22" i="8"/>
  <c r="U23" i="8"/>
  <c r="U24" i="8"/>
  <c r="U25" i="8"/>
  <c r="U26" i="8"/>
  <c r="U27" i="8"/>
  <c r="U28" i="8"/>
  <c r="U29" i="8"/>
  <c r="U30" i="8"/>
  <c r="U31" i="8"/>
  <c r="U32" i="8"/>
  <c r="T12" i="8"/>
  <c r="T13" i="8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S11" i="8"/>
  <c r="S12" i="8"/>
  <c r="S13" i="8"/>
  <c r="S14" i="8"/>
  <c r="S15" i="8"/>
  <c r="S16" i="8"/>
  <c r="S17" i="8"/>
  <c r="S18" i="8"/>
  <c r="S19" i="8"/>
  <c r="S20" i="8"/>
  <c r="S21" i="8"/>
  <c r="S22" i="8"/>
  <c r="S23" i="8"/>
  <c r="S24" i="8"/>
  <c r="S25" i="8"/>
  <c r="S26" i="8"/>
  <c r="S27" i="8"/>
  <c r="S28" i="8"/>
  <c r="S29" i="8"/>
  <c r="S30" i="8"/>
  <c r="S31" i="8"/>
  <c r="S32" i="8"/>
  <c r="R11" i="8"/>
  <c r="R12" i="8"/>
  <c r="R13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Q10" i="8"/>
  <c r="Q11" i="8"/>
  <c r="Q12" i="8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N9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K32" i="8"/>
  <c r="BJ32" i="8"/>
  <c r="BI31" i="8"/>
  <c r="BH31" i="8"/>
  <c r="BG30" i="8"/>
  <c r="BF30" i="8"/>
  <c r="BE29" i="8"/>
  <c r="BD29" i="8"/>
  <c r="BC28" i="8"/>
  <c r="BB28" i="8"/>
  <c r="BA27" i="8"/>
  <c r="AZ27" i="8"/>
  <c r="AY26" i="8"/>
  <c r="AX26" i="8"/>
  <c r="AW25" i="8"/>
  <c r="AV25" i="8"/>
  <c r="AU24" i="8"/>
  <c r="AT24" i="8"/>
  <c r="AS23" i="8"/>
  <c r="AR23" i="8"/>
  <c r="AQ22" i="8"/>
  <c r="AP22" i="8"/>
  <c r="AO21" i="8"/>
  <c r="AN21" i="8"/>
  <c r="AM20" i="8"/>
  <c r="AL20" i="8"/>
  <c r="AK19" i="8"/>
  <c r="AJ19" i="8"/>
  <c r="AI18" i="8"/>
  <c r="AH18" i="8"/>
  <c r="AG17" i="8"/>
  <c r="AF17" i="8"/>
  <c r="AE16" i="8"/>
  <c r="AD16" i="8"/>
  <c r="AC15" i="8"/>
  <c r="AB15" i="8"/>
  <c r="AA14" i="8"/>
  <c r="Z14" i="8"/>
  <c r="Y13" i="8"/>
  <c r="X13" i="8"/>
  <c r="W12" i="8"/>
  <c r="V12" i="8"/>
  <c r="U11" i="8"/>
  <c r="T11" i="8"/>
  <c r="S10" i="8"/>
  <c r="R10" i="8"/>
  <c r="Q9" i="8"/>
  <c r="P9" i="8"/>
  <c r="O8" i="8"/>
  <c r="N8" i="8"/>
  <c r="M7" i="8"/>
  <c r="L7" i="8"/>
  <c r="K6" i="8"/>
  <c r="J6" i="8"/>
  <c r="I5" i="8"/>
  <c r="H5" i="8"/>
  <c r="G4" i="8"/>
  <c r="F4" i="8"/>
  <c r="E3" i="8"/>
  <c r="D3" i="8"/>
  <c r="BK33" i="7"/>
  <c r="BK34" i="7" s="1"/>
  <c r="BJ33" i="7"/>
  <c r="BJ34" i="7" s="1"/>
  <c r="BI32" i="7"/>
  <c r="BI33" i="7"/>
  <c r="BH32" i="7"/>
  <c r="BH33" i="7"/>
  <c r="BG31" i="7"/>
  <c r="BG32" i="7"/>
  <c r="BG33" i="7"/>
  <c r="BF31" i="7"/>
  <c r="BF32" i="7"/>
  <c r="BF33" i="7"/>
  <c r="BE30" i="7"/>
  <c r="BE31" i="7"/>
  <c r="BE32" i="7"/>
  <c r="BE33" i="7"/>
  <c r="BD30" i="7"/>
  <c r="BD31" i="7"/>
  <c r="BD32" i="7"/>
  <c r="BD33" i="7"/>
  <c r="BC29" i="7"/>
  <c r="BC30" i="7"/>
  <c r="BC31" i="7"/>
  <c r="BC32" i="7"/>
  <c r="BC33" i="7"/>
  <c r="BB29" i="7"/>
  <c r="BB30" i="7"/>
  <c r="BB31" i="7"/>
  <c r="BB32" i="7"/>
  <c r="BB33" i="7"/>
  <c r="BA28" i="7"/>
  <c r="BA29" i="7"/>
  <c r="BA30" i="7"/>
  <c r="BA31" i="7"/>
  <c r="BA32" i="7"/>
  <c r="BA33" i="7"/>
  <c r="AZ28" i="7"/>
  <c r="AZ29" i="7"/>
  <c r="AZ30" i="7"/>
  <c r="AZ31" i="7"/>
  <c r="AZ32" i="7"/>
  <c r="AZ33" i="7"/>
  <c r="AY27" i="7"/>
  <c r="AY28" i="7"/>
  <c r="AY29" i="7"/>
  <c r="AY30" i="7"/>
  <c r="AY31" i="7"/>
  <c r="AY32" i="7"/>
  <c r="AY33" i="7"/>
  <c r="AX27" i="7"/>
  <c r="AX28" i="7"/>
  <c r="AX29" i="7"/>
  <c r="AX30" i="7"/>
  <c r="AX31" i="7"/>
  <c r="AX32" i="7"/>
  <c r="AX33" i="7"/>
  <c r="AW26" i="7"/>
  <c r="AW27" i="7"/>
  <c r="AW28" i="7"/>
  <c r="AW29" i="7"/>
  <c r="AW30" i="7"/>
  <c r="AW31" i="7"/>
  <c r="AW32" i="7"/>
  <c r="AW33" i="7"/>
  <c r="AV26" i="7"/>
  <c r="AV27" i="7"/>
  <c r="AV28" i="7"/>
  <c r="AV29" i="7"/>
  <c r="AV30" i="7"/>
  <c r="AV31" i="7"/>
  <c r="AV32" i="7"/>
  <c r="AV33" i="7"/>
  <c r="AU25" i="7"/>
  <c r="AU26" i="7"/>
  <c r="AU27" i="7"/>
  <c r="AU28" i="7"/>
  <c r="AU29" i="7"/>
  <c r="AU30" i="7"/>
  <c r="AU31" i="7"/>
  <c r="AU32" i="7"/>
  <c r="AU33" i="7"/>
  <c r="AT25" i="7"/>
  <c r="AT26" i="7"/>
  <c r="AT27" i="7"/>
  <c r="AT28" i="7"/>
  <c r="AT29" i="7"/>
  <c r="AT30" i="7"/>
  <c r="AT31" i="7"/>
  <c r="AT32" i="7"/>
  <c r="AT33" i="7"/>
  <c r="AS24" i="7"/>
  <c r="AS25" i="7"/>
  <c r="AS26" i="7"/>
  <c r="AS27" i="7"/>
  <c r="AS28" i="7"/>
  <c r="AS29" i="7"/>
  <c r="AS30" i="7"/>
  <c r="AS31" i="7"/>
  <c r="AS32" i="7"/>
  <c r="AS33" i="7"/>
  <c r="AR24" i="7"/>
  <c r="AR25" i="7"/>
  <c r="AR26" i="7"/>
  <c r="AR27" i="7"/>
  <c r="AR28" i="7"/>
  <c r="AR29" i="7"/>
  <c r="AR30" i="7"/>
  <c r="AR31" i="7"/>
  <c r="AR32" i="7"/>
  <c r="AR33" i="7"/>
  <c r="AQ23" i="7"/>
  <c r="AQ24" i="7"/>
  <c r="AQ25" i="7"/>
  <c r="AQ26" i="7"/>
  <c r="AQ27" i="7"/>
  <c r="AQ28" i="7"/>
  <c r="AQ29" i="7"/>
  <c r="AQ30" i="7"/>
  <c r="AQ31" i="7"/>
  <c r="AQ32" i="7"/>
  <c r="AQ33" i="7"/>
  <c r="AP23" i="7"/>
  <c r="AP24" i="7"/>
  <c r="AP25" i="7"/>
  <c r="AP26" i="7"/>
  <c r="AP27" i="7"/>
  <c r="AP28" i="7"/>
  <c r="AP29" i="7"/>
  <c r="AP30" i="7"/>
  <c r="AP31" i="7"/>
  <c r="AP32" i="7"/>
  <c r="AP33" i="7"/>
  <c r="AO22" i="7"/>
  <c r="AO23" i="7"/>
  <c r="AO24" i="7"/>
  <c r="AO25" i="7"/>
  <c r="AO26" i="7"/>
  <c r="AO27" i="7"/>
  <c r="AO28" i="7"/>
  <c r="AO29" i="7"/>
  <c r="AO30" i="7"/>
  <c r="AO31" i="7"/>
  <c r="AO32" i="7"/>
  <c r="AO33" i="7"/>
  <c r="AN22" i="7"/>
  <c r="AN23" i="7"/>
  <c r="AN24" i="7"/>
  <c r="AN25" i="7"/>
  <c r="AN26" i="7"/>
  <c r="AN27" i="7"/>
  <c r="AN28" i="7"/>
  <c r="AN29" i="7"/>
  <c r="AN30" i="7"/>
  <c r="AN31" i="7"/>
  <c r="AN32" i="7"/>
  <c r="AN33" i="7"/>
  <c r="AM21" i="7"/>
  <c r="AM22" i="7"/>
  <c r="AM23" i="7"/>
  <c r="AM24" i="7"/>
  <c r="AM25" i="7"/>
  <c r="AM26" i="7"/>
  <c r="AM27" i="7"/>
  <c r="AM28" i="7"/>
  <c r="AM29" i="7"/>
  <c r="AM30" i="7"/>
  <c r="AM31" i="7"/>
  <c r="AM32" i="7"/>
  <c r="AM33" i="7"/>
  <c r="AL21" i="7"/>
  <c r="AL22" i="7"/>
  <c r="AL23" i="7"/>
  <c r="AL24" i="7"/>
  <c r="AL25" i="7"/>
  <c r="AL26" i="7"/>
  <c r="AL27" i="7"/>
  <c r="AL28" i="7"/>
  <c r="AL29" i="7"/>
  <c r="AL30" i="7"/>
  <c r="AL31" i="7"/>
  <c r="AL32" i="7"/>
  <c r="AL33" i="7"/>
  <c r="AK20" i="7"/>
  <c r="AK21" i="7"/>
  <c r="AK22" i="7"/>
  <c r="AK23" i="7"/>
  <c r="AK24" i="7"/>
  <c r="AK25" i="7"/>
  <c r="AK26" i="7"/>
  <c r="AK27" i="7"/>
  <c r="AK28" i="7"/>
  <c r="AK29" i="7"/>
  <c r="AK30" i="7"/>
  <c r="AK31" i="7"/>
  <c r="AK32" i="7"/>
  <c r="AK33" i="7"/>
  <c r="AJ20" i="7"/>
  <c r="AJ21" i="7"/>
  <c r="AJ22" i="7"/>
  <c r="AJ23" i="7"/>
  <c r="AJ24" i="7"/>
  <c r="AJ25" i="7"/>
  <c r="AJ26" i="7"/>
  <c r="AJ27" i="7"/>
  <c r="AJ28" i="7"/>
  <c r="AJ29" i="7"/>
  <c r="AJ30" i="7"/>
  <c r="AJ31" i="7"/>
  <c r="AJ32" i="7"/>
  <c r="AJ33" i="7"/>
  <c r="AI19" i="7"/>
  <c r="AI20" i="7"/>
  <c r="AI21" i="7"/>
  <c r="AI22" i="7"/>
  <c r="AI23" i="7"/>
  <c r="AI24" i="7"/>
  <c r="AI25" i="7"/>
  <c r="AI26" i="7"/>
  <c r="AI27" i="7"/>
  <c r="AI28" i="7"/>
  <c r="AI29" i="7"/>
  <c r="AI30" i="7"/>
  <c r="AI31" i="7"/>
  <c r="AI32" i="7"/>
  <c r="AI33" i="7"/>
  <c r="AH19" i="7"/>
  <c r="AH20" i="7"/>
  <c r="AH21" i="7"/>
  <c r="AH22" i="7"/>
  <c r="AH23" i="7"/>
  <c r="AH24" i="7"/>
  <c r="AH25" i="7"/>
  <c r="AH26" i="7"/>
  <c r="AH27" i="7"/>
  <c r="AH28" i="7"/>
  <c r="AH29" i="7"/>
  <c r="AH30" i="7"/>
  <c r="AH31" i="7"/>
  <c r="AH32" i="7"/>
  <c r="AH33" i="7"/>
  <c r="AG18" i="7"/>
  <c r="AG19" i="7"/>
  <c r="AG20" i="7"/>
  <c r="AG21" i="7"/>
  <c r="AG22" i="7"/>
  <c r="AG23" i="7"/>
  <c r="AG24" i="7"/>
  <c r="AG25" i="7"/>
  <c r="AG26" i="7"/>
  <c r="AG27" i="7"/>
  <c r="AG28" i="7"/>
  <c r="AG29" i="7"/>
  <c r="AG30" i="7"/>
  <c r="AG31" i="7"/>
  <c r="AG32" i="7"/>
  <c r="AG33" i="7"/>
  <c r="AF18" i="7"/>
  <c r="AF19" i="7"/>
  <c r="AF20" i="7"/>
  <c r="AF21" i="7"/>
  <c r="AF22" i="7"/>
  <c r="AF23" i="7"/>
  <c r="AF24" i="7"/>
  <c r="AF25" i="7"/>
  <c r="AF26" i="7"/>
  <c r="AF27" i="7"/>
  <c r="AF28" i="7"/>
  <c r="AF29" i="7"/>
  <c r="AF30" i="7"/>
  <c r="AF31" i="7"/>
  <c r="AF32" i="7"/>
  <c r="AF33" i="7"/>
  <c r="AE17" i="7"/>
  <c r="AE18" i="7"/>
  <c r="AE19" i="7"/>
  <c r="AE20" i="7"/>
  <c r="AE21" i="7"/>
  <c r="AE22" i="7"/>
  <c r="AE23" i="7"/>
  <c r="AE24" i="7"/>
  <c r="AE25" i="7"/>
  <c r="AE26" i="7"/>
  <c r="AE27" i="7"/>
  <c r="AE28" i="7"/>
  <c r="AE29" i="7"/>
  <c r="AE30" i="7"/>
  <c r="AE31" i="7"/>
  <c r="AE32" i="7"/>
  <c r="AE33" i="7"/>
  <c r="AD17" i="7"/>
  <c r="AD18" i="7"/>
  <c r="AD19" i="7"/>
  <c r="AD20" i="7"/>
  <c r="AD21" i="7"/>
  <c r="AD22" i="7"/>
  <c r="AD23" i="7"/>
  <c r="AD24" i="7"/>
  <c r="AD25" i="7"/>
  <c r="AD26" i="7"/>
  <c r="AD27" i="7"/>
  <c r="AD28" i="7"/>
  <c r="AD29" i="7"/>
  <c r="AD30" i="7"/>
  <c r="AD31" i="7"/>
  <c r="AD32" i="7"/>
  <c r="AD33" i="7"/>
  <c r="AC16" i="7"/>
  <c r="AC17" i="7"/>
  <c r="AC18" i="7"/>
  <c r="AC19" i="7"/>
  <c r="AC20" i="7"/>
  <c r="AC21" i="7"/>
  <c r="AC22" i="7"/>
  <c r="AC23" i="7"/>
  <c r="AC24" i="7"/>
  <c r="AC25" i="7"/>
  <c r="AC26" i="7"/>
  <c r="AC27" i="7"/>
  <c r="AC28" i="7"/>
  <c r="AC29" i="7"/>
  <c r="AC30" i="7"/>
  <c r="AC31" i="7"/>
  <c r="AC32" i="7"/>
  <c r="AC33" i="7"/>
  <c r="AB16" i="7"/>
  <c r="AB17" i="7"/>
  <c r="AB18" i="7"/>
  <c r="AB19" i="7"/>
  <c r="AB20" i="7"/>
  <c r="AB21" i="7"/>
  <c r="AB22" i="7"/>
  <c r="AB23" i="7"/>
  <c r="AB24" i="7"/>
  <c r="AB25" i="7"/>
  <c r="AB26" i="7"/>
  <c r="AB27" i="7"/>
  <c r="AB28" i="7"/>
  <c r="AB29" i="7"/>
  <c r="AB30" i="7"/>
  <c r="AB31" i="7"/>
  <c r="AB32" i="7"/>
  <c r="AB33" i="7"/>
  <c r="AA15" i="7"/>
  <c r="AA16" i="7"/>
  <c r="AA17" i="7"/>
  <c r="AA18" i="7"/>
  <c r="AA19" i="7"/>
  <c r="AA20" i="7"/>
  <c r="AA21" i="7"/>
  <c r="AA22" i="7"/>
  <c r="AA23" i="7"/>
  <c r="AA24" i="7"/>
  <c r="AA25" i="7"/>
  <c r="AA26" i="7"/>
  <c r="AA27" i="7"/>
  <c r="AA28" i="7"/>
  <c r="AA29" i="7"/>
  <c r="AA30" i="7"/>
  <c r="AA31" i="7"/>
  <c r="AA32" i="7"/>
  <c r="AA33" i="7"/>
  <c r="Z15" i="7"/>
  <c r="Z16" i="7"/>
  <c r="Z17" i="7"/>
  <c r="Z18" i="7"/>
  <c r="Z19" i="7"/>
  <c r="Z20" i="7"/>
  <c r="Z21" i="7"/>
  <c r="Z22" i="7"/>
  <c r="Z23" i="7"/>
  <c r="Z24" i="7"/>
  <c r="Z25" i="7"/>
  <c r="Z26" i="7"/>
  <c r="Z27" i="7"/>
  <c r="Z28" i="7"/>
  <c r="Z29" i="7"/>
  <c r="Z30" i="7"/>
  <c r="Z31" i="7"/>
  <c r="Z32" i="7"/>
  <c r="Z33" i="7"/>
  <c r="Y14" i="7"/>
  <c r="Y15" i="7"/>
  <c r="Y16" i="7"/>
  <c r="Y17" i="7"/>
  <c r="Y18" i="7"/>
  <c r="Y19" i="7"/>
  <c r="Y20" i="7"/>
  <c r="Y21" i="7"/>
  <c r="Y22" i="7"/>
  <c r="Y23" i="7"/>
  <c r="Y24" i="7"/>
  <c r="Y25" i="7"/>
  <c r="Y26" i="7"/>
  <c r="Y27" i="7"/>
  <c r="Y28" i="7"/>
  <c r="Y29" i="7"/>
  <c r="Y30" i="7"/>
  <c r="Y31" i="7"/>
  <c r="Y32" i="7"/>
  <c r="Y33" i="7"/>
  <c r="X14" i="7"/>
  <c r="X15" i="7"/>
  <c r="X16" i="7"/>
  <c r="X17" i="7"/>
  <c r="X18" i="7"/>
  <c r="X19" i="7"/>
  <c r="X20" i="7"/>
  <c r="X21" i="7"/>
  <c r="X22" i="7"/>
  <c r="X23" i="7"/>
  <c r="X24" i="7"/>
  <c r="X25" i="7"/>
  <c r="X26" i="7"/>
  <c r="X27" i="7"/>
  <c r="X28" i="7"/>
  <c r="X29" i="7"/>
  <c r="X30" i="7"/>
  <c r="X31" i="7"/>
  <c r="X32" i="7"/>
  <c r="X33" i="7"/>
  <c r="W13" i="7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V13" i="7"/>
  <c r="V14" i="7"/>
  <c r="V15" i="7"/>
  <c r="V16" i="7"/>
  <c r="V1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U12" i="7"/>
  <c r="U13" i="7"/>
  <c r="U14" i="7"/>
  <c r="U15" i="7"/>
  <c r="U16" i="7"/>
  <c r="U17" i="7"/>
  <c r="U18" i="7"/>
  <c r="U19" i="7"/>
  <c r="U20" i="7"/>
  <c r="U21" i="7"/>
  <c r="U22" i="7"/>
  <c r="U23" i="7"/>
  <c r="U24" i="7"/>
  <c r="U25" i="7"/>
  <c r="U26" i="7"/>
  <c r="U27" i="7"/>
  <c r="U28" i="7"/>
  <c r="U29" i="7"/>
  <c r="U30" i="7"/>
  <c r="U31" i="7"/>
  <c r="U32" i="7"/>
  <c r="U33" i="7"/>
  <c r="T12" i="7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S11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Q10" i="7"/>
  <c r="Q11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M33" i="7"/>
  <c r="BL33" i="7"/>
  <c r="BK32" i="7"/>
  <c r="BJ32" i="7"/>
  <c r="BI31" i="7"/>
  <c r="BH31" i="7"/>
  <c r="BG30" i="7"/>
  <c r="BF30" i="7"/>
  <c r="BE29" i="7"/>
  <c r="BD29" i="7"/>
  <c r="BC28" i="7"/>
  <c r="BB28" i="7"/>
  <c r="BA27" i="7"/>
  <c r="AZ27" i="7"/>
  <c r="AY26" i="7"/>
  <c r="AX26" i="7"/>
  <c r="AW25" i="7"/>
  <c r="AV25" i="7"/>
  <c r="AU24" i="7"/>
  <c r="AT24" i="7"/>
  <c r="AS23" i="7"/>
  <c r="AR23" i="7"/>
  <c r="AQ22" i="7"/>
  <c r="AP22" i="7"/>
  <c r="AO21" i="7"/>
  <c r="AN21" i="7"/>
  <c r="AM20" i="7"/>
  <c r="AL20" i="7"/>
  <c r="AK19" i="7"/>
  <c r="AJ19" i="7"/>
  <c r="AI18" i="7"/>
  <c r="AH18" i="7"/>
  <c r="AG17" i="7"/>
  <c r="AF17" i="7"/>
  <c r="AE16" i="7"/>
  <c r="AD16" i="7"/>
  <c r="AC15" i="7"/>
  <c r="AB15" i="7"/>
  <c r="AA14" i="7"/>
  <c r="Z14" i="7"/>
  <c r="Y13" i="7"/>
  <c r="X13" i="7"/>
  <c r="W12" i="7"/>
  <c r="V12" i="7"/>
  <c r="U11" i="7"/>
  <c r="T11" i="7"/>
  <c r="S10" i="7"/>
  <c r="R10" i="7"/>
  <c r="Q9" i="7"/>
  <c r="P9" i="7"/>
  <c r="O8" i="7"/>
  <c r="N8" i="7"/>
  <c r="M7" i="7"/>
  <c r="L7" i="7"/>
  <c r="K6" i="7"/>
  <c r="J6" i="7"/>
  <c r="I5" i="7"/>
  <c r="H5" i="7"/>
  <c r="G4" i="7"/>
  <c r="F4" i="7"/>
  <c r="E3" i="7"/>
  <c r="D3" i="7"/>
  <c r="BI32" i="6"/>
  <c r="BI33" i="6" s="1"/>
  <c r="BH32" i="6"/>
  <c r="BH33" i="6" s="1"/>
  <c r="BG31" i="6"/>
  <c r="BG32" i="6"/>
  <c r="BF31" i="6"/>
  <c r="BF32" i="6"/>
  <c r="BE30" i="6"/>
  <c r="BE31" i="6"/>
  <c r="BE32" i="6"/>
  <c r="BD30" i="6"/>
  <c r="BD31" i="6"/>
  <c r="BD32" i="6"/>
  <c r="BC29" i="6"/>
  <c r="BC30" i="6"/>
  <c r="BC31" i="6"/>
  <c r="BC32" i="6"/>
  <c r="BB29" i="6"/>
  <c r="BB30" i="6"/>
  <c r="BB31" i="6"/>
  <c r="BB32" i="6"/>
  <c r="BA28" i="6"/>
  <c r="BA29" i="6"/>
  <c r="BA30" i="6"/>
  <c r="BA31" i="6"/>
  <c r="BA32" i="6"/>
  <c r="AZ28" i="6"/>
  <c r="AZ29" i="6"/>
  <c r="AZ30" i="6"/>
  <c r="AZ31" i="6"/>
  <c r="AZ32" i="6"/>
  <c r="AY27" i="6"/>
  <c r="AY28" i="6"/>
  <c r="AY29" i="6"/>
  <c r="AY30" i="6"/>
  <c r="AY31" i="6"/>
  <c r="AY32" i="6"/>
  <c r="AX27" i="6"/>
  <c r="AX28" i="6"/>
  <c r="AX29" i="6"/>
  <c r="AX30" i="6"/>
  <c r="AX31" i="6"/>
  <c r="AX32" i="6"/>
  <c r="AW26" i="6"/>
  <c r="AW27" i="6"/>
  <c r="AW28" i="6"/>
  <c r="AW29" i="6"/>
  <c r="AW30" i="6"/>
  <c r="AW31" i="6"/>
  <c r="AW32" i="6"/>
  <c r="AV26" i="6"/>
  <c r="AV27" i="6"/>
  <c r="AV28" i="6"/>
  <c r="AV29" i="6"/>
  <c r="AV30" i="6"/>
  <c r="AV31" i="6"/>
  <c r="AV32" i="6"/>
  <c r="AU25" i="6"/>
  <c r="AU26" i="6"/>
  <c r="AU27" i="6"/>
  <c r="AU28" i="6"/>
  <c r="AU29" i="6"/>
  <c r="AU30" i="6"/>
  <c r="AU31" i="6"/>
  <c r="AU32" i="6"/>
  <c r="AT25" i="6"/>
  <c r="AT26" i="6"/>
  <c r="AT27" i="6"/>
  <c r="AT28" i="6"/>
  <c r="AT29" i="6"/>
  <c r="AT30" i="6"/>
  <c r="AT31" i="6"/>
  <c r="AT32" i="6"/>
  <c r="AS24" i="6"/>
  <c r="AS25" i="6"/>
  <c r="AS26" i="6"/>
  <c r="AS27" i="6"/>
  <c r="AS28" i="6"/>
  <c r="AS29" i="6"/>
  <c r="AS30" i="6"/>
  <c r="AS31" i="6"/>
  <c r="AS32" i="6"/>
  <c r="AR24" i="6"/>
  <c r="AR25" i="6"/>
  <c r="AR26" i="6"/>
  <c r="AR27" i="6"/>
  <c r="AR28" i="6"/>
  <c r="AR29" i="6"/>
  <c r="AR30" i="6"/>
  <c r="AR31" i="6"/>
  <c r="AR32" i="6"/>
  <c r="AQ23" i="6"/>
  <c r="AQ24" i="6"/>
  <c r="AQ25" i="6"/>
  <c r="AQ26" i="6"/>
  <c r="AQ27" i="6"/>
  <c r="AQ28" i="6"/>
  <c r="AQ29" i="6"/>
  <c r="AQ30" i="6"/>
  <c r="AQ31" i="6"/>
  <c r="AQ32" i="6"/>
  <c r="AP23" i="6"/>
  <c r="AP24" i="6"/>
  <c r="AP25" i="6"/>
  <c r="AP26" i="6"/>
  <c r="AP27" i="6"/>
  <c r="AP28" i="6"/>
  <c r="AP29" i="6"/>
  <c r="AP30" i="6"/>
  <c r="AP31" i="6"/>
  <c r="AP32" i="6"/>
  <c r="AO22" i="6"/>
  <c r="AO23" i="6"/>
  <c r="AO24" i="6"/>
  <c r="AO25" i="6"/>
  <c r="AO26" i="6"/>
  <c r="AO27" i="6"/>
  <c r="AO28" i="6"/>
  <c r="AO29" i="6"/>
  <c r="AO30" i="6"/>
  <c r="AO31" i="6"/>
  <c r="AO32" i="6"/>
  <c r="AN22" i="6"/>
  <c r="AN23" i="6"/>
  <c r="AN24" i="6"/>
  <c r="AN25" i="6"/>
  <c r="AN26" i="6"/>
  <c r="AN27" i="6"/>
  <c r="AN28" i="6"/>
  <c r="AN29" i="6"/>
  <c r="AN30" i="6"/>
  <c r="AN31" i="6"/>
  <c r="AN32" i="6"/>
  <c r="AM21" i="6"/>
  <c r="AM22" i="6"/>
  <c r="AM23" i="6"/>
  <c r="AM24" i="6"/>
  <c r="AM25" i="6"/>
  <c r="AM26" i="6"/>
  <c r="AM27" i="6"/>
  <c r="AM28" i="6"/>
  <c r="AM29" i="6"/>
  <c r="AM30" i="6"/>
  <c r="AM31" i="6"/>
  <c r="AM32" i="6"/>
  <c r="AL21" i="6"/>
  <c r="AL22" i="6"/>
  <c r="AL23" i="6"/>
  <c r="AL24" i="6"/>
  <c r="AL25" i="6"/>
  <c r="AL26" i="6"/>
  <c r="AL27" i="6"/>
  <c r="AL28" i="6"/>
  <c r="AL29" i="6"/>
  <c r="AL30" i="6"/>
  <c r="AL31" i="6"/>
  <c r="AL32" i="6"/>
  <c r="AK20" i="6"/>
  <c r="AK21" i="6"/>
  <c r="AK22" i="6"/>
  <c r="AK23" i="6"/>
  <c r="AK24" i="6"/>
  <c r="AK25" i="6"/>
  <c r="AK26" i="6"/>
  <c r="AK27" i="6"/>
  <c r="AK28" i="6"/>
  <c r="AK29" i="6"/>
  <c r="AK30" i="6"/>
  <c r="AK31" i="6"/>
  <c r="AK32" i="6"/>
  <c r="AJ20" i="6"/>
  <c r="AJ21" i="6"/>
  <c r="AJ22" i="6"/>
  <c r="AJ23" i="6"/>
  <c r="AJ24" i="6"/>
  <c r="AJ25" i="6"/>
  <c r="AJ26" i="6"/>
  <c r="AJ27" i="6"/>
  <c r="AJ28" i="6"/>
  <c r="AJ29" i="6"/>
  <c r="AJ30" i="6"/>
  <c r="AJ31" i="6"/>
  <c r="AJ32" i="6"/>
  <c r="AI19" i="6"/>
  <c r="AI20" i="6"/>
  <c r="AI21" i="6"/>
  <c r="AI22" i="6"/>
  <c r="AI23" i="6"/>
  <c r="AI24" i="6"/>
  <c r="AI25" i="6"/>
  <c r="AI26" i="6"/>
  <c r="AI27" i="6"/>
  <c r="AI28" i="6"/>
  <c r="AI29" i="6"/>
  <c r="AI30" i="6"/>
  <c r="AI31" i="6"/>
  <c r="AI32" i="6"/>
  <c r="AH19" i="6"/>
  <c r="AH20" i="6"/>
  <c r="AH21" i="6"/>
  <c r="AH22" i="6"/>
  <c r="AH23" i="6"/>
  <c r="AH24" i="6"/>
  <c r="AH25" i="6"/>
  <c r="AH26" i="6"/>
  <c r="AH27" i="6"/>
  <c r="AH28" i="6"/>
  <c r="AH29" i="6"/>
  <c r="AH30" i="6"/>
  <c r="AH31" i="6"/>
  <c r="AH32" i="6"/>
  <c r="AG18" i="6"/>
  <c r="AG19" i="6"/>
  <c r="AG20" i="6"/>
  <c r="AG21" i="6"/>
  <c r="AG22" i="6"/>
  <c r="AG23" i="6"/>
  <c r="AG24" i="6"/>
  <c r="AG25" i="6"/>
  <c r="AG26" i="6"/>
  <c r="AG27" i="6"/>
  <c r="AG28" i="6"/>
  <c r="AG29" i="6"/>
  <c r="AG30" i="6"/>
  <c r="AG31" i="6"/>
  <c r="AG32" i="6"/>
  <c r="AF18" i="6"/>
  <c r="AF19" i="6"/>
  <c r="AF20" i="6"/>
  <c r="AF21" i="6"/>
  <c r="AF22" i="6"/>
  <c r="AF23" i="6"/>
  <c r="AF24" i="6"/>
  <c r="AF25" i="6"/>
  <c r="AF26" i="6"/>
  <c r="AF27" i="6"/>
  <c r="AF28" i="6"/>
  <c r="AF29" i="6"/>
  <c r="AF30" i="6"/>
  <c r="AF31" i="6"/>
  <c r="AF32" i="6"/>
  <c r="AE17" i="6"/>
  <c r="AE18" i="6"/>
  <c r="AE19" i="6"/>
  <c r="AE20" i="6"/>
  <c r="AE21" i="6"/>
  <c r="AE22" i="6"/>
  <c r="AE23" i="6"/>
  <c r="AE24" i="6"/>
  <c r="AE25" i="6"/>
  <c r="AE26" i="6"/>
  <c r="AE27" i="6"/>
  <c r="AE28" i="6"/>
  <c r="AE29" i="6"/>
  <c r="AE30" i="6"/>
  <c r="AE31" i="6"/>
  <c r="AE32" i="6"/>
  <c r="AD17" i="6"/>
  <c r="AD18" i="6"/>
  <c r="AD19" i="6"/>
  <c r="AD20" i="6"/>
  <c r="AD21" i="6"/>
  <c r="AD22" i="6"/>
  <c r="AD23" i="6"/>
  <c r="AD24" i="6"/>
  <c r="AD25" i="6"/>
  <c r="AD26" i="6"/>
  <c r="AD27" i="6"/>
  <c r="AD28" i="6"/>
  <c r="AD29" i="6"/>
  <c r="AD30" i="6"/>
  <c r="AD31" i="6"/>
  <c r="AD32" i="6"/>
  <c r="AC16" i="6"/>
  <c r="AC17" i="6"/>
  <c r="AC18" i="6"/>
  <c r="AC19" i="6"/>
  <c r="AC20" i="6"/>
  <c r="AC21" i="6"/>
  <c r="AC22" i="6"/>
  <c r="AC23" i="6"/>
  <c r="AC24" i="6"/>
  <c r="AC25" i="6"/>
  <c r="AC26" i="6"/>
  <c r="AC27" i="6"/>
  <c r="AC28" i="6"/>
  <c r="AC29" i="6"/>
  <c r="AC30" i="6"/>
  <c r="AC31" i="6"/>
  <c r="AC32" i="6"/>
  <c r="AB16" i="6"/>
  <c r="AB17" i="6"/>
  <c r="AB18" i="6"/>
  <c r="AB19" i="6"/>
  <c r="AB20" i="6"/>
  <c r="AB21" i="6"/>
  <c r="AB22" i="6"/>
  <c r="AB23" i="6"/>
  <c r="AB24" i="6"/>
  <c r="AB25" i="6"/>
  <c r="AB26" i="6"/>
  <c r="AB27" i="6"/>
  <c r="AB28" i="6"/>
  <c r="AB29" i="6"/>
  <c r="AB30" i="6"/>
  <c r="AB31" i="6"/>
  <c r="AB32" i="6"/>
  <c r="AA15" i="6"/>
  <c r="AA16" i="6"/>
  <c r="AA17" i="6"/>
  <c r="AA18" i="6"/>
  <c r="AA19" i="6"/>
  <c r="AA20" i="6"/>
  <c r="AA21" i="6"/>
  <c r="AA22" i="6"/>
  <c r="AA23" i="6"/>
  <c r="AA24" i="6"/>
  <c r="AA25" i="6"/>
  <c r="AA26" i="6"/>
  <c r="AA27" i="6"/>
  <c r="AA28" i="6"/>
  <c r="AA29" i="6"/>
  <c r="AA30" i="6"/>
  <c r="AA31" i="6"/>
  <c r="AA32" i="6"/>
  <c r="Z15" i="6"/>
  <c r="Z16" i="6"/>
  <c r="Z17" i="6"/>
  <c r="Z18" i="6"/>
  <c r="Z19" i="6"/>
  <c r="Z20" i="6"/>
  <c r="Z21" i="6"/>
  <c r="Z22" i="6"/>
  <c r="Z23" i="6"/>
  <c r="Z24" i="6"/>
  <c r="Z25" i="6"/>
  <c r="Z26" i="6"/>
  <c r="Z27" i="6"/>
  <c r="Z28" i="6"/>
  <c r="Z29" i="6"/>
  <c r="Z30" i="6"/>
  <c r="Z31" i="6"/>
  <c r="Z32" i="6"/>
  <c r="Y14" i="6"/>
  <c r="Y15" i="6"/>
  <c r="Y16" i="6"/>
  <c r="Y17" i="6"/>
  <c r="Y18" i="6"/>
  <c r="Y19" i="6"/>
  <c r="Y20" i="6"/>
  <c r="Y21" i="6"/>
  <c r="Y22" i="6"/>
  <c r="Y23" i="6"/>
  <c r="Y24" i="6"/>
  <c r="Y25" i="6"/>
  <c r="Y26" i="6"/>
  <c r="Y27" i="6"/>
  <c r="Y28" i="6"/>
  <c r="Y29" i="6"/>
  <c r="Y30" i="6"/>
  <c r="Y31" i="6"/>
  <c r="Y32" i="6"/>
  <c r="X14" i="6"/>
  <c r="X15" i="6"/>
  <c r="X16" i="6"/>
  <c r="X17" i="6"/>
  <c r="X18" i="6"/>
  <c r="X19" i="6"/>
  <c r="X20" i="6"/>
  <c r="X21" i="6"/>
  <c r="X22" i="6"/>
  <c r="X23" i="6"/>
  <c r="X24" i="6"/>
  <c r="X25" i="6"/>
  <c r="X26" i="6"/>
  <c r="X27" i="6"/>
  <c r="X28" i="6"/>
  <c r="X29" i="6"/>
  <c r="X30" i="6"/>
  <c r="X31" i="6"/>
  <c r="X3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V13" i="6"/>
  <c r="V14" i="6"/>
  <c r="V15" i="6"/>
  <c r="V16" i="6"/>
  <c r="V17" i="6"/>
  <c r="V18" i="6"/>
  <c r="V19" i="6"/>
  <c r="V20" i="6"/>
  <c r="V21" i="6"/>
  <c r="V22" i="6"/>
  <c r="V23" i="6"/>
  <c r="V24" i="6"/>
  <c r="V25" i="6"/>
  <c r="V26" i="6"/>
  <c r="V27" i="6"/>
  <c r="V28" i="6"/>
  <c r="V29" i="6"/>
  <c r="V30" i="6"/>
  <c r="V31" i="6"/>
  <c r="V32" i="6"/>
  <c r="U12" i="6"/>
  <c r="U13" i="6"/>
  <c r="U14" i="6"/>
  <c r="U15" i="6"/>
  <c r="U16" i="6"/>
  <c r="U17" i="6"/>
  <c r="U18" i="6"/>
  <c r="U19" i="6"/>
  <c r="U20" i="6"/>
  <c r="U21" i="6"/>
  <c r="U22" i="6"/>
  <c r="U23" i="6"/>
  <c r="U24" i="6"/>
  <c r="U25" i="6"/>
  <c r="U26" i="6"/>
  <c r="U27" i="6"/>
  <c r="U28" i="6"/>
  <c r="U29" i="6"/>
  <c r="U30" i="6"/>
  <c r="U31" i="6"/>
  <c r="U32" i="6"/>
  <c r="T12" i="6"/>
  <c r="T13" i="6"/>
  <c r="T14" i="6"/>
  <c r="T15" i="6"/>
  <c r="T16" i="6"/>
  <c r="T17" i="6"/>
  <c r="T18" i="6"/>
  <c r="T19" i="6"/>
  <c r="T20" i="6"/>
  <c r="T21" i="6"/>
  <c r="T22" i="6"/>
  <c r="T23" i="6"/>
  <c r="T24" i="6"/>
  <c r="T25" i="6"/>
  <c r="T26" i="6"/>
  <c r="T27" i="6"/>
  <c r="T28" i="6"/>
  <c r="T29" i="6"/>
  <c r="T30" i="6"/>
  <c r="T31" i="6"/>
  <c r="T32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K32" i="6"/>
  <c r="BJ32" i="6"/>
  <c r="BI31" i="6"/>
  <c r="BH31" i="6"/>
  <c r="BG30" i="6"/>
  <c r="BF30" i="6"/>
  <c r="BE29" i="6"/>
  <c r="BD29" i="6"/>
  <c r="BC28" i="6"/>
  <c r="BB28" i="6"/>
  <c r="BA27" i="6"/>
  <c r="AZ27" i="6"/>
  <c r="AY26" i="6"/>
  <c r="AX26" i="6"/>
  <c r="AW25" i="6"/>
  <c r="AV25" i="6"/>
  <c r="AU24" i="6"/>
  <c r="AT24" i="6"/>
  <c r="AS23" i="6"/>
  <c r="AR23" i="6"/>
  <c r="AQ22" i="6"/>
  <c r="AP22" i="6"/>
  <c r="AO21" i="6"/>
  <c r="AN21" i="6"/>
  <c r="AM20" i="6"/>
  <c r="AL20" i="6"/>
  <c r="AK19" i="6"/>
  <c r="AJ19" i="6"/>
  <c r="AI18" i="6"/>
  <c r="AH18" i="6"/>
  <c r="AG17" i="6"/>
  <c r="AF17" i="6"/>
  <c r="AE16" i="6"/>
  <c r="AD16" i="6"/>
  <c r="AC15" i="6"/>
  <c r="AB15" i="6"/>
  <c r="AA14" i="6"/>
  <c r="Z14" i="6"/>
  <c r="Y13" i="6"/>
  <c r="X13" i="6"/>
  <c r="W12" i="6"/>
  <c r="V12" i="6"/>
  <c r="U11" i="6"/>
  <c r="T11" i="6"/>
  <c r="S10" i="6"/>
  <c r="R10" i="6"/>
  <c r="Q9" i="6"/>
  <c r="P9" i="6"/>
  <c r="O8" i="6"/>
  <c r="N8" i="6"/>
  <c r="M7" i="6"/>
  <c r="L7" i="6"/>
  <c r="K6" i="6"/>
  <c r="J6" i="6"/>
  <c r="I5" i="6"/>
  <c r="H5" i="6"/>
  <c r="G4" i="6"/>
  <c r="F4" i="6"/>
  <c r="E3" i="6"/>
  <c r="D3" i="6"/>
  <c r="BG30" i="5"/>
  <c r="BG31" i="5" s="1"/>
  <c r="BF30" i="5"/>
  <c r="BF31" i="5" s="1"/>
  <c r="BE30" i="5"/>
  <c r="BE31" i="5" s="1"/>
  <c r="BD30" i="5"/>
  <c r="BD31" i="5" s="1"/>
  <c r="BC29" i="5"/>
  <c r="BC30" i="5"/>
  <c r="BB29" i="5"/>
  <c r="BB30" i="5"/>
  <c r="BA28" i="5"/>
  <c r="BA29" i="5"/>
  <c r="BA30" i="5"/>
  <c r="AZ28" i="5"/>
  <c r="AZ29" i="5"/>
  <c r="AZ30" i="5"/>
  <c r="AY27" i="5"/>
  <c r="AY28" i="5"/>
  <c r="AY29" i="5"/>
  <c r="AY30" i="5"/>
  <c r="AX27" i="5"/>
  <c r="AX28" i="5"/>
  <c r="AX29" i="5"/>
  <c r="AX30" i="5"/>
  <c r="AW26" i="5"/>
  <c r="AW27" i="5"/>
  <c r="AW28" i="5"/>
  <c r="AW29" i="5"/>
  <c r="AW30" i="5"/>
  <c r="AV26" i="5"/>
  <c r="AV27" i="5"/>
  <c r="AV28" i="5"/>
  <c r="AV29" i="5"/>
  <c r="AV30" i="5"/>
  <c r="AU25" i="5"/>
  <c r="AU26" i="5"/>
  <c r="AU27" i="5"/>
  <c r="AU28" i="5"/>
  <c r="AU29" i="5"/>
  <c r="AU30" i="5"/>
  <c r="AT25" i="5"/>
  <c r="AT26" i="5"/>
  <c r="AT27" i="5"/>
  <c r="AT28" i="5"/>
  <c r="AT29" i="5"/>
  <c r="AT30" i="5"/>
  <c r="AS24" i="5"/>
  <c r="AS25" i="5"/>
  <c r="AS26" i="5"/>
  <c r="AS27" i="5"/>
  <c r="AS28" i="5"/>
  <c r="AS29" i="5"/>
  <c r="AS30" i="5"/>
  <c r="AR25" i="5"/>
  <c r="AR26" i="5"/>
  <c r="AR27" i="5"/>
  <c r="AR28" i="5"/>
  <c r="AR29" i="5"/>
  <c r="AR30" i="5"/>
  <c r="AR24" i="5"/>
  <c r="AQ23" i="5"/>
  <c r="AQ24" i="5"/>
  <c r="AQ25" i="5"/>
  <c r="AQ26" i="5"/>
  <c r="AQ27" i="5"/>
  <c r="AQ28" i="5"/>
  <c r="AQ29" i="5"/>
  <c r="AQ30" i="5"/>
  <c r="AP23" i="5"/>
  <c r="AP24" i="5"/>
  <c r="AP25" i="5"/>
  <c r="AP26" i="5"/>
  <c r="AP27" i="5"/>
  <c r="AP28" i="5"/>
  <c r="AP29" i="5"/>
  <c r="AP30" i="5"/>
  <c r="AO22" i="5"/>
  <c r="AO23" i="5"/>
  <c r="AO24" i="5"/>
  <c r="AO25" i="5"/>
  <c r="AO26" i="5"/>
  <c r="AO27" i="5"/>
  <c r="AO28" i="5"/>
  <c r="AO29" i="5"/>
  <c r="AO30" i="5"/>
  <c r="AN22" i="5"/>
  <c r="AN23" i="5"/>
  <c r="AN24" i="5"/>
  <c r="AN25" i="5"/>
  <c r="AN26" i="5"/>
  <c r="AN27" i="5"/>
  <c r="AN28" i="5"/>
  <c r="AN29" i="5"/>
  <c r="AN30" i="5"/>
  <c r="AM21" i="5"/>
  <c r="AM22" i="5"/>
  <c r="AM23" i="5"/>
  <c r="AM24" i="5"/>
  <c r="AM25" i="5"/>
  <c r="AM26" i="5"/>
  <c r="AM27" i="5"/>
  <c r="AM28" i="5"/>
  <c r="AM29" i="5"/>
  <c r="AM30" i="5"/>
  <c r="AL21" i="5"/>
  <c r="AL22" i="5"/>
  <c r="AL23" i="5"/>
  <c r="AL24" i="5"/>
  <c r="AL25" i="5"/>
  <c r="AL26" i="5"/>
  <c r="AL27" i="5"/>
  <c r="AL28" i="5"/>
  <c r="AL29" i="5"/>
  <c r="AL30" i="5"/>
  <c r="AK20" i="5"/>
  <c r="AK21" i="5"/>
  <c r="AK22" i="5"/>
  <c r="AK23" i="5"/>
  <c r="AK24" i="5"/>
  <c r="AK25" i="5"/>
  <c r="AK26" i="5"/>
  <c r="AK27" i="5"/>
  <c r="AK28" i="5"/>
  <c r="AK29" i="5"/>
  <c r="AK30" i="5"/>
  <c r="AJ20" i="5"/>
  <c r="AJ21" i="5"/>
  <c r="AJ22" i="5"/>
  <c r="AJ23" i="5"/>
  <c r="AJ24" i="5"/>
  <c r="AJ25" i="5"/>
  <c r="AJ26" i="5"/>
  <c r="AJ27" i="5"/>
  <c r="AJ28" i="5"/>
  <c r="AJ29" i="5"/>
  <c r="AJ30" i="5"/>
  <c r="AI19" i="5"/>
  <c r="AI20" i="5"/>
  <c r="AI21" i="5"/>
  <c r="AI22" i="5"/>
  <c r="AI23" i="5"/>
  <c r="AI24" i="5"/>
  <c r="AI25" i="5"/>
  <c r="AI26" i="5"/>
  <c r="AI27" i="5"/>
  <c r="AI28" i="5"/>
  <c r="AI29" i="5"/>
  <c r="AI30" i="5"/>
  <c r="AH19" i="5"/>
  <c r="AH20" i="5"/>
  <c r="AH21" i="5"/>
  <c r="AH22" i="5"/>
  <c r="AH23" i="5"/>
  <c r="AH24" i="5"/>
  <c r="AH25" i="5"/>
  <c r="AH26" i="5"/>
  <c r="AH27" i="5"/>
  <c r="AH28" i="5"/>
  <c r="AH29" i="5"/>
  <c r="AH30" i="5"/>
  <c r="AG18" i="5"/>
  <c r="AG19" i="5"/>
  <c r="AG20" i="5"/>
  <c r="AG21" i="5"/>
  <c r="AG22" i="5"/>
  <c r="AG23" i="5"/>
  <c r="AG24" i="5"/>
  <c r="AG25" i="5"/>
  <c r="AG26" i="5"/>
  <c r="AG27" i="5"/>
  <c r="AG28" i="5"/>
  <c r="AG29" i="5"/>
  <c r="AG30" i="5"/>
  <c r="AF18" i="5"/>
  <c r="AF19" i="5"/>
  <c r="AF20" i="5"/>
  <c r="AF21" i="5"/>
  <c r="AF22" i="5"/>
  <c r="AF23" i="5"/>
  <c r="AF24" i="5"/>
  <c r="AF25" i="5"/>
  <c r="AF26" i="5"/>
  <c r="AF27" i="5"/>
  <c r="AF28" i="5"/>
  <c r="AF29" i="5"/>
  <c r="AF30" i="5"/>
  <c r="AE17" i="5"/>
  <c r="AE18" i="5"/>
  <c r="AE19" i="5"/>
  <c r="AE20" i="5"/>
  <c r="AE21" i="5"/>
  <c r="AE22" i="5"/>
  <c r="AE23" i="5"/>
  <c r="AE24" i="5"/>
  <c r="AE25" i="5"/>
  <c r="AE26" i="5"/>
  <c r="AE27" i="5"/>
  <c r="AE28" i="5"/>
  <c r="AE29" i="5"/>
  <c r="AE30" i="5"/>
  <c r="AD17" i="5"/>
  <c r="AD18" i="5"/>
  <c r="AD19" i="5"/>
  <c r="AD20" i="5"/>
  <c r="AD21" i="5"/>
  <c r="AD22" i="5"/>
  <c r="AD23" i="5"/>
  <c r="AD24" i="5"/>
  <c r="AD25" i="5"/>
  <c r="AD26" i="5"/>
  <c r="AD27" i="5"/>
  <c r="AD28" i="5"/>
  <c r="AD29" i="5"/>
  <c r="AD30" i="5"/>
  <c r="AC16" i="5"/>
  <c r="AC17" i="5"/>
  <c r="AC18" i="5"/>
  <c r="AC19" i="5"/>
  <c r="AC20" i="5"/>
  <c r="AC21" i="5"/>
  <c r="AC22" i="5"/>
  <c r="AC23" i="5"/>
  <c r="AC24" i="5"/>
  <c r="AC25" i="5"/>
  <c r="AC26" i="5"/>
  <c r="AC27" i="5"/>
  <c r="AC28" i="5"/>
  <c r="AC29" i="5"/>
  <c r="AC30" i="5"/>
  <c r="AB16" i="5"/>
  <c r="AB17" i="5"/>
  <c r="AB18" i="5"/>
  <c r="AB19" i="5"/>
  <c r="AB20" i="5"/>
  <c r="AB21" i="5"/>
  <c r="AB22" i="5"/>
  <c r="AB23" i="5"/>
  <c r="AB24" i="5"/>
  <c r="AB25" i="5"/>
  <c r="AB26" i="5"/>
  <c r="AB27" i="5"/>
  <c r="AB28" i="5"/>
  <c r="AB29" i="5"/>
  <c r="AB30" i="5"/>
  <c r="AA15" i="5"/>
  <c r="AA16" i="5"/>
  <c r="AA17" i="5"/>
  <c r="AA18" i="5"/>
  <c r="AA19" i="5"/>
  <c r="AA20" i="5"/>
  <c r="AA21" i="5"/>
  <c r="AA22" i="5"/>
  <c r="AA23" i="5"/>
  <c r="AA24" i="5"/>
  <c r="AA25" i="5"/>
  <c r="AA26" i="5"/>
  <c r="AA27" i="5"/>
  <c r="AA28" i="5"/>
  <c r="AA29" i="5"/>
  <c r="AA30" i="5"/>
  <c r="Z15" i="5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29" i="5"/>
  <c r="Z30" i="5"/>
  <c r="Y14" i="5"/>
  <c r="Y15" i="5"/>
  <c r="Y16" i="5"/>
  <c r="Y17" i="5"/>
  <c r="Y18" i="5"/>
  <c r="Y19" i="5"/>
  <c r="Y20" i="5"/>
  <c r="Y21" i="5"/>
  <c r="Y22" i="5"/>
  <c r="Y23" i="5"/>
  <c r="Y24" i="5"/>
  <c r="Y25" i="5"/>
  <c r="Y26" i="5"/>
  <c r="Y27" i="5"/>
  <c r="Y28" i="5"/>
  <c r="Y29" i="5"/>
  <c r="Y30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X28" i="5"/>
  <c r="X29" i="5"/>
  <c r="X30" i="5"/>
  <c r="W13" i="5"/>
  <c r="W14" i="5"/>
  <c r="W15" i="5"/>
  <c r="W16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29" i="5"/>
  <c r="V30" i="5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E29" i="5"/>
  <c r="BD29" i="5"/>
  <c r="BC28" i="5"/>
  <c r="BB28" i="5"/>
  <c r="BA27" i="5"/>
  <c r="AZ27" i="5"/>
  <c r="AY26" i="5"/>
  <c r="AX26" i="5"/>
  <c r="AW25" i="5"/>
  <c r="AV25" i="5"/>
  <c r="AU24" i="5"/>
  <c r="AT24" i="5"/>
  <c r="AS23" i="5"/>
  <c r="AR23" i="5"/>
  <c r="AQ22" i="5"/>
  <c r="AP22" i="5"/>
  <c r="AO21" i="5"/>
  <c r="AN21" i="5"/>
  <c r="AM20" i="5"/>
  <c r="AL20" i="5"/>
  <c r="AK19" i="5"/>
  <c r="AJ19" i="5"/>
  <c r="AI18" i="5"/>
  <c r="AH18" i="5"/>
  <c r="AG17" i="5"/>
  <c r="AF17" i="5"/>
  <c r="AE16" i="5"/>
  <c r="AD16" i="5"/>
  <c r="AC15" i="5"/>
  <c r="AB15" i="5"/>
  <c r="AA14" i="5"/>
  <c r="Z14" i="5"/>
  <c r="Y13" i="5"/>
  <c r="X13" i="5"/>
  <c r="W12" i="5"/>
  <c r="V12" i="5"/>
  <c r="U11" i="5"/>
  <c r="T11" i="5"/>
  <c r="S10" i="5"/>
  <c r="R10" i="5"/>
  <c r="Q9" i="5"/>
  <c r="P9" i="5"/>
  <c r="O8" i="5"/>
  <c r="N8" i="5"/>
  <c r="M7" i="5"/>
  <c r="L7" i="5"/>
  <c r="K6" i="5"/>
  <c r="J6" i="5"/>
  <c r="I5" i="5"/>
  <c r="H5" i="5"/>
  <c r="G4" i="5"/>
  <c r="F4" i="5"/>
  <c r="E3" i="5"/>
  <c r="D3" i="5"/>
  <c r="BK33" i="4"/>
  <c r="BK34" i="4" s="1"/>
  <c r="BJ33" i="4"/>
  <c r="BJ34" i="4" s="1"/>
  <c r="BI32" i="4"/>
  <c r="BI33" i="4"/>
  <c r="BH32" i="4"/>
  <c r="BH33" i="4"/>
  <c r="BG31" i="4"/>
  <c r="BG32" i="4"/>
  <c r="BG33" i="4"/>
  <c r="BF31" i="4"/>
  <c r="BF32" i="4"/>
  <c r="BF33" i="4"/>
  <c r="BE30" i="4"/>
  <c r="BE31" i="4"/>
  <c r="BE32" i="4"/>
  <c r="BE33" i="4"/>
  <c r="BD30" i="4"/>
  <c r="BD31" i="4"/>
  <c r="BD32" i="4"/>
  <c r="BD33" i="4"/>
  <c r="BC29" i="4"/>
  <c r="BC30" i="4"/>
  <c r="BC31" i="4"/>
  <c r="BC32" i="4"/>
  <c r="BC33" i="4"/>
  <c r="BB29" i="4"/>
  <c r="BB30" i="4"/>
  <c r="BB31" i="4"/>
  <c r="BB32" i="4"/>
  <c r="BB33" i="4"/>
  <c r="BA28" i="4"/>
  <c r="BA29" i="4"/>
  <c r="BA30" i="4"/>
  <c r="BA31" i="4"/>
  <c r="BA32" i="4"/>
  <c r="BA33" i="4"/>
  <c r="AZ28" i="4"/>
  <c r="AZ29" i="4"/>
  <c r="AZ30" i="4"/>
  <c r="AZ31" i="4"/>
  <c r="AZ32" i="4"/>
  <c r="AZ33" i="4"/>
  <c r="AY27" i="4"/>
  <c r="AY28" i="4"/>
  <c r="AY29" i="4"/>
  <c r="AY30" i="4"/>
  <c r="AY31" i="4"/>
  <c r="AY32" i="4"/>
  <c r="AY33" i="4"/>
  <c r="AX27" i="4"/>
  <c r="AX28" i="4"/>
  <c r="AX29" i="4"/>
  <c r="AX30" i="4"/>
  <c r="AX31" i="4"/>
  <c r="AX32" i="4"/>
  <c r="AX33" i="4"/>
  <c r="AW26" i="4"/>
  <c r="AW27" i="4"/>
  <c r="AW28" i="4"/>
  <c r="AW29" i="4"/>
  <c r="AW30" i="4"/>
  <c r="AW31" i="4"/>
  <c r="AW32" i="4"/>
  <c r="AW33" i="4"/>
  <c r="AV26" i="4"/>
  <c r="AV27" i="4"/>
  <c r="AV28" i="4"/>
  <c r="AV29" i="4"/>
  <c r="AV30" i="4"/>
  <c r="AV31" i="4"/>
  <c r="AV32" i="4"/>
  <c r="AV33" i="4"/>
  <c r="AU25" i="4"/>
  <c r="AU26" i="4"/>
  <c r="AU27" i="4"/>
  <c r="AU28" i="4"/>
  <c r="AU29" i="4"/>
  <c r="AU30" i="4"/>
  <c r="AU31" i="4"/>
  <c r="AU32" i="4"/>
  <c r="AU33" i="4"/>
  <c r="AT25" i="4"/>
  <c r="AT26" i="4"/>
  <c r="AT27" i="4"/>
  <c r="AT28" i="4"/>
  <c r="AT29" i="4"/>
  <c r="AT30" i="4"/>
  <c r="AT31" i="4"/>
  <c r="AT32" i="4"/>
  <c r="AT33" i="4"/>
  <c r="AS24" i="4"/>
  <c r="AS25" i="4"/>
  <c r="AS26" i="4"/>
  <c r="AS27" i="4"/>
  <c r="AS28" i="4"/>
  <c r="AS29" i="4"/>
  <c r="AS30" i="4"/>
  <c r="AS31" i="4"/>
  <c r="AS32" i="4"/>
  <c r="AS33" i="4"/>
  <c r="AR24" i="4"/>
  <c r="AR25" i="4"/>
  <c r="AR26" i="4"/>
  <c r="AR27" i="4"/>
  <c r="AR28" i="4"/>
  <c r="AR29" i="4"/>
  <c r="AR30" i="4"/>
  <c r="AR31" i="4"/>
  <c r="AR32" i="4"/>
  <c r="AR33" i="4"/>
  <c r="AQ23" i="4"/>
  <c r="AQ24" i="4"/>
  <c r="AQ25" i="4"/>
  <c r="AQ26" i="4"/>
  <c r="AQ27" i="4"/>
  <c r="AQ28" i="4"/>
  <c r="AQ29" i="4"/>
  <c r="AQ30" i="4"/>
  <c r="AQ31" i="4"/>
  <c r="AQ32" i="4"/>
  <c r="AQ33" i="4"/>
  <c r="AP23" i="4"/>
  <c r="AP24" i="4"/>
  <c r="AP25" i="4"/>
  <c r="AP26" i="4"/>
  <c r="AP27" i="4"/>
  <c r="AP28" i="4"/>
  <c r="AP29" i="4"/>
  <c r="AP30" i="4"/>
  <c r="AP31" i="4"/>
  <c r="AP32" i="4"/>
  <c r="AP33" i="4"/>
  <c r="AO22" i="4"/>
  <c r="AO23" i="4"/>
  <c r="AO24" i="4"/>
  <c r="AO25" i="4"/>
  <c r="AO26" i="4"/>
  <c r="AO27" i="4"/>
  <c r="AO28" i="4"/>
  <c r="AO29" i="4"/>
  <c r="AO30" i="4"/>
  <c r="AO31" i="4"/>
  <c r="AO32" i="4"/>
  <c r="AO33" i="4"/>
  <c r="AN22" i="4"/>
  <c r="AN23" i="4"/>
  <c r="AN24" i="4"/>
  <c r="AN25" i="4"/>
  <c r="AN26" i="4"/>
  <c r="AN27" i="4"/>
  <c r="AN28" i="4"/>
  <c r="AN29" i="4"/>
  <c r="AN30" i="4"/>
  <c r="AN31" i="4"/>
  <c r="AN32" i="4"/>
  <c r="AN33" i="4"/>
  <c r="AM21" i="4"/>
  <c r="AM22" i="4"/>
  <c r="AM23" i="4"/>
  <c r="AM24" i="4"/>
  <c r="AM25" i="4"/>
  <c r="AM26" i="4"/>
  <c r="AM27" i="4"/>
  <c r="AM28" i="4"/>
  <c r="AM29" i="4"/>
  <c r="AM30" i="4"/>
  <c r="AM31" i="4"/>
  <c r="AM32" i="4"/>
  <c r="AM33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K20" i="4"/>
  <c r="AK21" i="4"/>
  <c r="AK22" i="4"/>
  <c r="AK23" i="4"/>
  <c r="AK24" i="4"/>
  <c r="AK25" i="4"/>
  <c r="AK26" i="4"/>
  <c r="AK27" i="4"/>
  <c r="AK28" i="4"/>
  <c r="AK29" i="4"/>
  <c r="AK30" i="4"/>
  <c r="AK31" i="4"/>
  <c r="AK32" i="4"/>
  <c r="AK33" i="4"/>
  <c r="AJ20" i="4"/>
  <c r="AJ21" i="4"/>
  <c r="AJ22" i="4"/>
  <c r="AJ23" i="4"/>
  <c r="AJ24" i="4"/>
  <c r="AJ25" i="4"/>
  <c r="AJ26" i="4"/>
  <c r="AJ27" i="4"/>
  <c r="AJ28" i="4"/>
  <c r="AJ29" i="4"/>
  <c r="AJ30" i="4"/>
  <c r="AJ31" i="4"/>
  <c r="AJ32" i="4"/>
  <c r="AJ33" i="4"/>
  <c r="AI19" i="4"/>
  <c r="AI20" i="4"/>
  <c r="AI21" i="4"/>
  <c r="AI22" i="4"/>
  <c r="AI23" i="4"/>
  <c r="AI24" i="4"/>
  <c r="AI25" i="4"/>
  <c r="AI26" i="4"/>
  <c r="AI27" i="4"/>
  <c r="AI28" i="4"/>
  <c r="AI29" i="4"/>
  <c r="AI30" i="4"/>
  <c r="AI31" i="4"/>
  <c r="AI32" i="4"/>
  <c r="AI33" i="4"/>
  <c r="AH19" i="4"/>
  <c r="AH20" i="4"/>
  <c r="AH21" i="4"/>
  <c r="AH22" i="4"/>
  <c r="AH23" i="4"/>
  <c r="AH24" i="4"/>
  <c r="AH25" i="4"/>
  <c r="AH26" i="4"/>
  <c r="AH27" i="4"/>
  <c r="AH28" i="4"/>
  <c r="AH29" i="4"/>
  <c r="AH30" i="4"/>
  <c r="AH31" i="4"/>
  <c r="AH32" i="4"/>
  <c r="AH33" i="4"/>
  <c r="AG18" i="4"/>
  <c r="AG19" i="4"/>
  <c r="AG20" i="4"/>
  <c r="AG21" i="4"/>
  <c r="AG22" i="4"/>
  <c r="AG23" i="4"/>
  <c r="AG24" i="4"/>
  <c r="AG25" i="4"/>
  <c r="AG26" i="4"/>
  <c r="AG27" i="4"/>
  <c r="AG28" i="4"/>
  <c r="AG29" i="4"/>
  <c r="AG30" i="4"/>
  <c r="AG31" i="4"/>
  <c r="AG32" i="4"/>
  <c r="AG33" i="4"/>
  <c r="AF18" i="4"/>
  <c r="AF19" i="4"/>
  <c r="AF20" i="4"/>
  <c r="AF21" i="4"/>
  <c r="AF22" i="4"/>
  <c r="AF23" i="4"/>
  <c r="AF24" i="4"/>
  <c r="AF25" i="4"/>
  <c r="AF26" i="4"/>
  <c r="AF27" i="4"/>
  <c r="AF28" i="4"/>
  <c r="AF29" i="4"/>
  <c r="AF30" i="4"/>
  <c r="AF31" i="4"/>
  <c r="AF32" i="4"/>
  <c r="AF33" i="4"/>
  <c r="AE17" i="4"/>
  <c r="AE18" i="4"/>
  <c r="AE19" i="4"/>
  <c r="AE20" i="4"/>
  <c r="AE21" i="4"/>
  <c r="AE22" i="4"/>
  <c r="AE23" i="4"/>
  <c r="AE24" i="4"/>
  <c r="AE25" i="4"/>
  <c r="AE26" i="4"/>
  <c r="AE27" i="4"/>
  <c r="AE28" i="4"/>
  <c r="AE29" i="4"/>
  <c r="AE30" i="4"/>
  <c r="AE31" i="4"/>
  <c r="AE32" i="4"/>
  <c r="AE33" i="4"/>
  <c r="AD17" i="4"/>
  <c r="AD18" i="4"/>
  <c r="AD19" i="4"/>
  <c r="AD20" i="4"/>
  <c r="AD21" i="4"/>
  <c r="AD22" i="4"/>
  <c r="AD23" i="4"/>
  <c r="AD24" i="4"/>
  <c r="AD25" i="4"/>
  <c r="AD26" i="4"/>
  <c r="AD27" i="4"/>
  <c r="AD28" i="4"/>
  <c r="AD29" i="4"/>
  <c r="AD30" i="4"/>
  <c r="AD31" i="4"/>
  <c r="AD32" i="4"/>
  <c r="AD33" i="4"/>
  <c r="AC16" i="4"/>
  <c r="AC17" i="4"/>
  <c r="AC18" i="4"/>
  <c r="AC19" i="4"/>
  <c r="AC20" i="4"/>
  <c r="AC21" i="4"/>
  <c r="AC22" i="4"/>
  <c r="AC23" i="4"/>
  <c r="AC24" i="4"/>
  <c r="AC25" i="4"/>
  <c r="AC26" i="4"/>
  <c r="AC27" i="4"/>
  <c r="AC28" i="4"/>
  <c r="AC29" i="4"/>
  <c r="AC30" i="4"/>
  <c r="AC31" i="4"/>
  <c r="AC32" i="4"/>
  <c r="AC33" i="4"/>
  <c r="AB16" i="4"/>
  <c r="AB17" i="4"/>
  <c r="AB18" i="4"/>
  <c r="AB19" i="4"/>
  <c r="AB20" i="4"/>
  <c r="AB21" i="4"/>
  <c r="AB22" i="4"/>
  <c r="AB23" i="4"/>
  <c r="AB24" i="4"/>
  <c r="AB25" i="4"/>
  <c r="AB26" i="4"/>
  <c r="AB27" i="4"/>
  <c r="AB28" i="4"/>
  <c r="AB29" i="4"/>
  <c r="AB30" i="4"/>
  <c r="AB31" i="4"/>
  <c r="AB32" i="4"/>
  <c r="AB33" i="4"/>
  <c r="AA15" i="4"/>
  <c r="AA16" i="4"/>
  <c r="AA17" i="4"/>
  <c r="AA18" i="4"/>
  <c r="AA19" i="4"/>
  <c r="AA20" i="4"/>
  <c r="AA21" i="4"/>
  <c r="AA22" i="4"/>
  <c r="AA23" i="4"/>
  <c r="AA24" i="4"/>
  <c r="AA25" i="4"/>
  <c r="AA26" i="4"/>
  <c r="AA27" i="4"/>
  <c r="AA28" i="4"/>
  <c r="AA29" i="4"/>
  <c r="AA30" i="4"/>
  <c r="AA31" i="4"/>
  <c r="AA32" i="4"/>
  <c r="AA33" i="4"/>
  <c r="Z15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29" i="4"/>
  <c r="Z30" i="4"/>
  <c r="Z31" i="4"/>
  <c r="Z32" i="4"/>
  <c r="Z33" i="4"/>
  <c r="Y14" i="4"/>
  <c r="Y15" i="4"/>
  <c r="Y16" i="4"/>
  <c r="Y17" i="4"/>
  <c r="Y18" i="4"/>
  <c r="Y19" i="4"/>
  <c r="Y20" i="4"/>
  <c r="Y21" i="4"/>
  <c r="Y22" i="4"/>
  <c r="Y23" i="4"/>
  <c r="Y24" i="4"/>
  <c r="Y25" i="4"/>
  <c r="Y26" i="4"/>
  <c r="Y27" i="4"/>
  <c r="Y28" i="4"/>
  <c r="Y29" i="4"/>
  <c r="Y30" i="4"/>
  <c r="Y31" i="4"/>
  <c r="Y32" i="4"/>
  <c r="Y33" i="4"/>
  <c r="X14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33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B3" i="4"/>
  <c r="D3" i="4" s="1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M33" i="4"/>
  <c r="BL33" i="4"/>
  <c r="BK32" i="4"/>
  <c r="BJ32" i="4"/>
  <c r="BI31" i="4"/>
  <c r="BH31" i="4"/>
  <c r="BG30" i="4"/>
  <c r="BF30" i="4"/>
  <c r="BE29" i="4"/>
  <c r="BD29" i="4"/>
  <c r="BC28" i="4"/>
  <c r="BB28" i="4"/>
  <c r="BA27" i="4"/>
  <c r="AZ27" i="4"/>
  <c r="AY26" i="4"/>
  <c r="AX26" i="4"/>
  <c r="AW25" i="4"/>
  <c r="AV25" i="4"/>
  <c r="AU24" i="4"/>
  <c r="AT24" i="4"/>
  <c r="AS23" i="4"/>
  <c r="AR23" i="4"/>
  <c r="AQ22" i="4"/>
  <c r="AP22" i="4"/>
  <c r="AO21" i="4"/>
  <c r="AN21" i="4"/>
  <c r="AM20" i="4"/>
  <c r="AL20" i="4"/>
  <c r="AK19" i="4"/>
  <c r="AJ19" i="4"/>
  <c r="AI18" i="4"/>
  <c r="AH18" i="4"/>
  <c r="AG17" i="4"/>
  <c r="AF17" i="4"/>
  <c r="AE16" i="4"/>
  <c r="AD16" i="4"/>
  <c r="AC15" i="4"/>
  <c r="AB15" i="4"/>
  <c r="AA14" i="4"/>
  <c r="Z14" i="4"/>
  <c r="Y13" i="4"/>
  <c r="X13" i="4"/>
  <c r="W12" i="4"/>
  <c r="V12" i="4"/>
  <c r="U11" i="4"/>
  <c r="T11" i="4"/>
  <c r="S10" i="4"/>
  <c r="R10" i="4"/>
  <c r="Q9" i="4"/>
  <c r="P9" i="4"/>
  <c r="O8" i="4"/>
  <c r="N8" i="4"/>
  <c r="M7" i="4"/>
  <c r="L7" i="4"/>
  <c r="K6" i="4"/>
  <c r="J6" i="4"/>
  <c r="I5" i="4"/>
  <c r="H5" i="4"/>
  <c r="G4" i="4"/>
  <c r="F4" i="4"/>
  <c r="G29" i="3"/>
  <c r="K29" i="3" s="1"/>
  <c r="O29" i="3" s="1"/>
  <c r="S29" i="3" s="1"/>
  <c r="W29" i="3" s="1"/>
  <c r="AA29" i="3" s="1"/>
  <c r="AE29" i="3" s="1"/>
  <c r="AI29" i="3" s="1"/>
  <c r="AM29" i="3" s="1"/>
  <c r="AQ29" i="3" s="1"/>
  <c r="AU29" i="3" s="1"/>
  <c r="F29" i="3"/>
  <c r="J29" i="3" s="1"/>
  <c r="N29" i="3" s="1"/>
  <c r="R29" i="3" s="1"/>
  <c r="V29" i="3" s="1"/>
  <c r="Z29" i="3" s="1"/>
  <c r="AD29" i="3" s="1"/>
  <c r="AH29" i="3" s="1"/>
  <c r="AL29" i="3" s="1"/>
  <c r="AP29" i="3" s="1"/>
  <c r="AT29" i="3" s="1"/>
  <c r="G28" i="3"/>
  <c r="K28" i="3" s="1"/>
  <c r="O28" i="3" s="1"/>
  <c r="S28" i="3" s="1"/>
  <c r="W28" i="3" s="1"/>
  <c r="AA28" i="3" s="1"/>
  <c r="AE28" i="3" s="1"/>
  <c r="AI28" i="3" s="1"/>
  <c r="AM28" i="3" s="1"/>
  <c r="AQ28" i="3" s="1"/>
  <c r="AU28" i="3" s="1"/>
  <c r="F28" i="3"/>
  <c r="J28" i="3" s="1"/>
  <c r="N28" i="3" s="1"/>
  <c r="R28" i="3" s="1"/>
  <c r="V28" i="3" s="1"/>
  <c r="Z28" i="3" s="1"/>
  <c r="AD28" i="3" s="1"/>
  <c r="AH28" i="3" s="1"/>
  <c r="AL28" i="3" s="1"/>
  <c r="AP28" i="3" s="1"/>
  <c r="AT28" i="3" s="1"/>
  <c r="G27" i="3"/>
  <c r="K27" i="3" s="1"/>
  <c r="O27" i="3" s="1"/>
  <c r="S27" i="3" s="1"/>
  <c r="W27" i="3" s="1"/>
  <c r="AA27" i="3" s="1"/>
  <c r="AE27" i="3" s="1"/>
  <c r="AI27" i="3" s="1"/>
  <c r="AM27" i="3" s="1"/>
  <c r="AQ27" i="3" s="1"/>
  <c r="AU27" i="3" s="1"/>
  <c r="F27" i="3"/>
  <c r="J27" i="3" s="1"/>
  <c r="N27" i="3" s="1"/>
  <c r="R27" i="3" s="1"/>
  <c r="V27" i="3" s="1"/>
  <c r="Z27" i="3" s="1"/>
  <c r="AD27" i="3" s="1"/>
  <c r="AH27" i="3" s="1"/>
  <c r="AL27" i="3" s="1"/>
  <c r="AP27" i="3" s="1"/>
  <c r="AT27" i="3" s="1"/>
  <c r="G26" i="3"/>
  <c r="K26" i="3" s="1"/>
  <c r="O26" i="3" s="1"/>
  <c r="S26" i="3" s="1"/>
  <c r="W26" i="3" s="1"/>
  <c r="AA26" i="3" s="1"/>
  <c r="AE26" i="3" s="1"/>
  <c r="AI26" i="3" s="1"/>
  <c r="AM26" i="3" s="1"/>
  <c r="AQ26" i="3" s="1"/>
  <c r="AU26" i="3" s="1"/>
  <c r="F26" i="3"/>
  <c r="J26" i="3" s="1"/>
  <c r="N26" i="3" s="1"/>
  <c r="R26" i="3" s="1"/>
  <c r="V26" i="3" s="1"/>
  <c r="Z26" i="3" s="1"/>
  <c r="AD26" i="3" s="1"/>
  <c r="AH26" i="3" s="1"/>
  <c r="AL26" i="3" s="1"/>
  <c r="AP26" i="3" s="1"/>
  <c r="AT26" i="3" s="1"/>
  <c r="G25" i="3"/>
  <c r="K25" i="3" s="1"/>
  <c r="O25" i="3" s="1"/>
  <c r="S25" i="3" s="1"/>
  <c r="W25" i="3" s="1"/>
  <c r="AA25" i="3" s="1"/>
  <c r="AE25" i="3" s="1"/>
  <c r="AI25" i="3" s="1"/>
  <c r="AM25" i="3" s="1"/>
  <c r="AQ25" i="3" s="1"/>
  <c r="AU25" i="3" s="1"/>
  <c r="F25" i="3"/>
  <c r="J25" i="3" s="1"/>
  <c r="N25" i="3" s="1"/>
  <c r="R25" i="3" s="1"/>
  <c r="V25" i="3" s="1"/>
  <c r="Z25" i="3" s="1"/>
  <c r="AD25" i="3" s="1"/>
  <c r="AH25" i="3" s="1"/>
  <c r="AL25" i="3" s="1"/>
  <c r="AP25" i="3" s="1"/>
  <c r="AT25" i="3" s="1"/>
  <c r="G24" i="3"/>
  <c r="K24" i="3" s="1"/>
  <c r="O24" i="3" s="1"/>
  <c r="S24" i="3" s="1"/>
  <c r="W24" i="3" s="1"/>
  <c r="AA24" i="3" s="1"/>
  <c r="AE24" i="3" s="1"/>
  <c r="AI24" i="3" s="1"/>
  <c r="AM24" i="3" s="1"/>
  <c r="AQ24" i="3" s="1"/>
  <c r="AU24" i="3" s="1"/>
  <c r="F24" i="3"/>
  <c r="J24" i="3" s="1"/>
  <c r="N24" i="3" s="1"/>
  <c r="R24" i="3" s="1"/>
  <c r="V24" i="3" s="1"/>
  <c r="Z24" i="3" s="1"/>
  <c r="AD24" i="3" s="1"/>
  <c r="AH24" i="3" s="1"/>
  <c r="AL24" i="3" s="1"/>
  <c r="AP24" i="3" s="1"/>
  <c r="AT24" i="3" s="1"/>
  <c r="G23" i="3"/>
  <c r="K23" i="3" s="1"/>
  <c r="O23" i="3" s="1"/>
  <c r="S23" i="3" s="1"/>
  <c r="W23" i="3" s="1"/>
  <c r="AA23" i="3" s="1"/>
  <c r="AE23" i="3" s="1"/>
  <c r="AI23" i="3" s="1"/>
  <c r="AM23" i="3" s="1"/>
  <c r="AQ23" i="3" s="1"/>
  <c r="AU23" i="3" s="1"/>
  <c r="F23" i="3"/>
  <c r="J23" i="3" s="1"/>
  <c r="N23" i="3" s="1"/>
  <c r="R23" i="3" s="1"/>
  <c r="V23" i="3" s="1"/>
  <c r="Z23" i="3" s="1"/>
  <c r="AD23" i="3" s="1"/>
  <c r="AH23" i="3" s="1"/>
  <c r="AL23" i="3" s="1"/>
  <c r="AP23" i="3" s="1"/>
  <c r="AT23" i="3" s="1"/>
  <c r="G22" i="3"/>
  <c r="K22" i="3" s="1"/>
  <c r="O22" i="3" s="1"/>
  <c r="S22" i="3" s="1"/>
  <c r="W22" i="3" s="1"/>
  <c r="AA22" i="3" s="1"/>
  <c r="AE22" i="3" s="1"/>
  <c r="AI22" i="3" s="1"/>
  <c r="AM22" i="3" s="1"/>
  <c r="AQ22" i="3" s="1"/>
  <c r="AU22" i="3" s="1"/>
  <c r="F22" i="3"/>
  <c r="J22" i="3" s="1"/>
  <c r="N22" i="3" s="1"/>
  <c r="R22" i="3" s="1"/>
  <c r="V22" i="3" s="1"/>
  <c r="Z22" i="3" s="1"/>
  <c r="AD22" i="3" s="1"/>
  <c r="AH22" i="3" s="1"/>
  <c r="AL22" i="3" s="1"/>
  <c r="AP22" i="3" s="1"/>
  <c r="AT22" i="3" s="1"/>
  <c r="G21" i="3"/>
  <c r="K21" i="3" s="1"/>
  <c r="O21" i="3" s="1"/>
  <c r="S21" i="3" s="1"/>
  <c r="W21" i="3" s="1"/>
  <c r="AA21" i="3" s="1"/>
  <c r="AE21" i="3" s="1"/>
  <c r="AI21" i="3" s="1"/>
  <c r="AM21" i="3" s="1"/>
  <c r="AQ21" i="3" s="1"/>
  <c r="AU21" i="3" s="1"/>
  <c r="F21" i="3"/>
  <c r="J21" i="3" s="1"/>
  <c r="N21" i="3" s="1"/>
  <c r="R21" i="3" s="1"/>
  <c r="V21" i="3" s="1"/>
  <c r="Z21" i="3" s="1"/>
  <c r="AD21" i="3" s="1"/>
  <c r="AH21" i="3" s="1"/>
  <c r="AL21" i="3" s="1"/>
  <c r="AP21" i="3" s="1"/>
  <c r="AT21" i="3" s="1"/>
  <c r="G20" i="3"/>
  <c r="K20" i="3" s="1"/>
  <c r="O20" i="3" s="1"/>
  <c r="S20" i="3" s="1"/>
  <c r="W20" i="3" s="1"/>
  <c r="AA20" i="3" s="1"/>
  <c r="AE20" i="3" s="1"/>
  <c r="AI20" i="3" s="1"/>
  <c r="AM20" i="3" s="1"/>
  <c r="AQ20" i="3" s="1"/>
  <c r="AU20" i="3" s="1"/>
  <c r="F20" i="3"/>
  <c r="J20" i="3" s="1"/>
  <c r="N20" i="3" s="1"/>
  <c r="R20" i="3" s="1"/>
  <c r="V20" i="3" s="1"/>
  <c r="Z20" i="3" s="1"/>
  <c r="AD20" i="3" s="1"/>
  <c r="AH20" i="3" s="1"/>
  <c r="AL20" i="3" s="1"/>
  <c r="AP20" i="3" s="1"/>
  <c r="AT20" i="3" s="1"/>
  <c r="G19" i="3"/>
  <c r="K19" i="3" s="1"/>
  <c r="O19" i="3" s="1"/>
  <c r="S19" i="3" s="1"/>
  <c r="W19" i="3" s="1"/>
  <c r="AA19" i="3" s="1"/>
  <c r="AE19" i="3" s="1"/>
  <c r="AI19" i="3" s="1"/>
  <c r="AM19" i="3" s="1"/>
  <c r="AQ19" i="3" s="1"/>
  <c r="AU19" i="3" s="1"/>
  <c r="F19" i="3"/>
  <c r="J19" i="3" s="1"/>
  <c r="N19" i="3" s="1"/>
  <c r="R19" i="3" s="1"/>
  <c r="V19" i="3" s="1"/>
  <c r="Z19" i="3" s="1"/>
  <c r="AD19" i="3" s="1"/>
  <c r="AH19" i="3" s="1"/>
  <c r="AL19" i="3" s="1"/>
  <c r="AP19" i="3" s="1"/>
  <c r="AT19" i="3" s="1"/>
  <c r="G18" i="3"/>
  <c r="K18" i="3" s="1"/>
  <c r="O18" i="3" s="1"/>
  <c r="S18" i="3" s="1"/>
  <c r="W18" i="3" s="1"/>
  <c r="AA18" i="3" s="1"/>
  <c r="AE18" i="3" s="1"/>
  <c r="AI18" i="3" s="1"/>
  <c r="AM18" i="3" s="1"/>
  <c r="AQ18" i="3" s="1"/>
  <c r="AU18" i="3" s="1"/>
  <c r="F18" i="3"/>
  <c r="J18" i="3" s="1"/>
  <c r="N18" i="3" s="1"/>
  <c r="R18" i="3" s="1"/>
  <c r="V18" i="3" s="1"/>
  <c r="Z18" i="3" s="1"/>
  <c r="AD18" i="3" s="1"/>
  <c r="AH18" i="3" s="1"/>
  <c r="AL18" i="3" s="1"/>
  <c r="AP18" i="3" s="1"/>
  <c r="AT18" i="3" s="1"/>
  <c r="E18" i="1"/>
  <c r="AS14" i="3" s="1"/>
  <c r="AU14" i="3" s="1"/>
  <c r="C18" i="1"/>
  <c r="AQ14" i="3"/>
  <c r="AP14" i="3"/>
  <c r="AM14" i="3"/>
  <c r="AL14" i="3"/>
  <c r="AI14" i="3"/>
  <c r="AH14" i="3"/>
  <c r="AE14" i="3"/>
  <c r="AD14" i="3"/>
  <c r="AA14" i="3"/>
  <c r="Z14" i="3"/>
  <c r="W14" i="3"/>
  <c r="V14" i="3"/>
  <c r="S14" i="3"/>
  <c r="R14" i="3"/>
  <c r="O14" i="3"/>
  <c r="N14" i="3"/>
  <c r="K14" i="3"/>
  <c r="J14" i="3"/>
  <c r="G14" i="3"/>
  <c r="F14" i="3"/>
  <c r="C17" i="1"/>
  <c r="AM13" i="3"/>
  <c r="AL13" i="3"/>
  <c r="AI13" i="3"/>
  <c r="AH13" i="3"/>
  <c r="AE13" i="3"/>
  <c r="AD13" i="3"/>
  <c r="AA13" i="3"/>
  <c r="Z13" i="3"/>
  <c r="W13" i="3"/>
  <c r="V13" i="3"/>
  <c r="S13" i="3"/>
  <c r="R13" i="3"/>
  <c r="O13" i="3"/>
  <c r="N13" i="3"/>
  <c r="K13" i="3"/>
  <c r="J13" i="3"/>
  <c r="G13" i="3"/>
  <c r="F13" i="3"/>
  <c r="E16" i="1"/>
  <c r="AK12" i="3" s="1"/>
  <c r="AM12" i="3" s="1"/>
  <c r="C16" i="1"/>
  <c r="AI12" i="3"/>
  <c r="AH12" i="3"/>
  <c r="AE12" i="3"/>
  <c r="AD12" i="3"/>
  <c r="AA12" i="3"/>
  <c r="Z12" i="3"/>
  <c r="W12" i="3"/>
  <c r="V12" i="3"/>
  <c r="S12" i="3"/>
  <c r="R12" i="3"/>
  <c r="O12" i="3"/>
  <c r="N12" i="3"/>
  <c r="K12" i="3"/>
  <c r="J12" i="3"/>
  <c r="G12" i="3"/>
  <c r="F12" i="3"/>
  <c r="BK101" i="2"/>
  <c r="E15" i="1" s="1"/>
  <c r="BJ101" i="2"/>
  <c r="C15" i="1" s="1"/>
  <c r="AE11" i="3"/>
  <c r="AD11" i="3"/>
  <c r="AA11" i="3"/>
  <c r="Z11" i="3"/>
  <c r="W11" i="3"/>
  <c r="V11" i="3"/>
  <c r="S11" i="3"/>
  <c r="R11" i="3"/>
  <c r="O11" i="3"/>
  <c r="N11" i="3"/>
  <c r="K11" i="3"/>
  <c r="J11" i="3"/>
  <c r="G11" i="3"/>
  <c r="F11" i="3"/>
  <c r="E14" i="1"/>
  <c r="C14" i="1"/>
  <c r="AA10" i="3"/>
  <c r="Z10" i="3"/>
  <c r="W10" i="3"/>
  <c r="V10" i="3"/>
  <c r="S10" i="3"/>
  <c r="R10" i="3"/>
  <c r="O10" i="3"/>
  <c r="N10" i="3"/>
  <c r="K10" i="3"/>
  <c r="J10" i="3"/>
  <c r="G10" i="3"/>
  <c r="F10" i="3"/>
  <c r="BM34" i="2"/>
  <c r="E13" i="1" s="1"/>
  <c r="BL34" i="2"/>
  <c r="C13" i="1" s="1"/>
  <c r="W9" i="3"/>
  <c r="V9" i="3"/>
  <c r="S9" i="3"/>
  <c r="R9" i="3"/>
  <c r="O9" i="3"/>
  <c r="N9" i="3"/>
  <c r="K9" i="3"/>
  <c r="J9" i="3"/>
  <c r="G9" i="3"/>
  <c r="F9" i="3"/>
  <c r="U8" i="3"/>
  <c r="S8" i="3"/>
  <c r="T8" i="3"/>
  <c r="V8" i="3" s="1"/>
  <c r="R8" i="3"/>
  <c r="O8" i="3"/>
  <c r="N8" i="3"/>
  <c r="K8" i="3"/>
  <c r="J8" i="3"/>
  <c r="G8" i="3"/>
  <c r="F8" i="3"/>
  <c r="Q7" i="3"/>
  <c r="S7" i="3" s="1"/>
  <c r="P7" i="3"/>
  <c r="R7" i="3" s="1"/>
  <c r="O7" i="3"/>
  <c r="N7" i="3"/>
  <c r="K7" i="3"/>
  <c r="J7" i="3"/>
  <c r="G7" i="3"/>
  <c r="F7" i="3"/>
  <c r="M6" i="3"/>
  <c r="O6" i="3" s="1"/>
  <c r="L6" i="3"/>
  <c r="N6" i="3" s="1"/>
  <c r="K6" i="3"/>
  <c r="J6" i="3"/>
  <c r="G6" i="3"/>
  <c r="F6" i="3"/>
  <c r="I5" i="3"/>
  <c r="K5" i="3" s="1"/>
  <c r="H5" i="3"/>
  <c r="J5" i="3" s="1"/>
  <c r="G5" i="3"/>
  <c r="F5" i="3"/>
  <c r="E4" i="3"/>
  <c r="G4" i="3" s="1"/>
  <c r="D4" i="3"/>
  <c r="F4" i="3" s="1"/>
  <c r="C3" i="3"/>
  <c r="B3" i="3"/>
  <c r="BK203" i="2"/>
  <c r="BJ203" i="2" s="1"/>
  <c r="A203" i="2"/>
  <c r="I7" i="1"/>
  <c r="BI101" i="2"/>
  <c r="BH101" i="2"/>
  <c r="BG101" i="2"/>
  <c r="BF101" i="2"/>
  <c r="BE101" i="2"/>
  <c r="BD101" i="2"/>
  <c r="BC101" i="2"/>
  <c r="BB101" i="2"/>
  <c r="BA101" i="2"/>
  <c r="AZ101" i="2"/>
  <c r="AY101" i="2"/>
  <c r="AX101" i="2"/>
  <c r="AW101" i="2"/>
  <c r="AV101" i="2"/>
  <c r="AU101" i="2"/>
  <c r="AT101" i="2"/>
  <c r="AS101" i="2"/>
  <c r="AR101" i="2"/>
  <c r="AQ101" i="2"/>
  <c r="AP101" i="2"/>
  <c r="AO101" i="2"/>
  <c r="AN101" i="2"/>
  <c r="AM101" i="2"/>
  <c r="AL101" i="2"/>
  <c r="AK101" i="2"/>
  <c r="AJ101" i="2"/>
  <c r="AI101" i="2"/>
  <c r="AH101" i="2"/>
  <c r="AF101" i="2"/>
  <c r="AG102" i="2" s="1"/>
  <c r="AE101" i="2"/>
  <c r="AD101" i="2"/>
  <c r="AC101" i="2"/>
  <c r="AB101" i="2"/>
  <c r="AA101" i="2"/>
  <c r="Z101" i="2"/>
  <c r="Y101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E101" i="2"/>
  <c r="D101" i="2"/>
  <c r="C101" i="2"/>
  <c r="B101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Y34" i="2"/>
  <c r="X34" i="2"/>
  <c r="W34" i="2"/>
  <c r="V34" i="2"/>
  <c r="U34" i="2"/>
  <c r="T34" i="2"/>
  <c r="S34" i="2"/>
  <c r="R34" i="2"/>
  <c r="O34" i="2"/>
  <c r="N34" i="2"/>
  <c r="M34" i="2"/>
  <c r="L34" i="2"/>
  <c r="K34" i="2"/>
  <c r="J34" i="2"/>
  <c r="I34" i="2"/>
  <c r="G34" i="2"/>
  <c r="F34" i="2"/>
  <c r="E34" i="2"/>
  <c r="D34" i="2"/>
  <c r="C34" i="2"/>
  <c r="B34" i="2"/>
  <c r="E94" i="1"/>
  <c r="B94" i="1"/>
  <c r="C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E79" i="1"/>
  <c r="C79" i="1"/>
  <c r="B79" i="1"/>
  <c r="K78" i="1"/>
  <c r="I78" i="1"/>
  <c r="H78" i="1"/>
  <c r="G78" i="1"/>
  <c r="F78" i="1"/>
  <c r="K77" i="1"/>
  <c r="I77" i="1"/>
  <c r="H77" i="1"/>
  <c r="G77" i="1"/>
  <c r="F77" i="1"/>
  <c r="K76" i="1"/>
  <c r="I76" i="1"/>
  <c r="H76" i="1"/>
  <c r="G76" i="1"/>
  <c r="F76" i="1"/>
  <c r="K75" i="1"/>
  <c r="I75" i="1"/>
  <c r="H75" i="1"/>
  <c r="G75" i="1"/>
  <c r="F75" i="1"/>
  <c r="K74" i="1"/>
  <c r="I74" i="1"/>
  <c r="H74" i="1"/>
  <c r="G74" i="1"/>
  <c r="F74" i="1"/>
  <c r="K73" i="1"/>
  <c r="I73" i="1"/>
  <c r="H73" i="1"/>
  <c r="G73" i="1"/>
  <c r="F73" i="1"/>
  <c r="K72" i="1"/>
  <c r="I72" i="1"/>
  <c r="H72" i="1"/>
  <c r="G72" i="1"/>
  <c r="F72" i="1"/>
  <c r="K71" i="1"/>
  <c r="I71" i="1"/>
  <c r="H71" i="1"/>
  <c r="G71" i="1"/>
  <c r="F71" i="1"/>
  <c r="K70" i="1"/>
  <c r="I70" i="1"/>
  <c r="H70" i="1"/>
  <c r="G70" i="1"/>
  <c r="F70" i="1"/>
  <c r="K69" i="1"/>
  <c r="H69" i="1"/>
  <c r="G69" i="1"/>
  <c r="F69" i="1"/>
  <c r="K68" i="1"/>
  <c r="I68" i="1"/>
  <c r="H68" i="1"/>
  <c r="G68" i="1"/>
  <c r="F68" i="1"/>
  <c r="K67" i="1"/>
  <c r="H67" i="1"/>
  <c r="G67" i="1"/>
  <c r="F67" i="1"/>
  <c r="E64" i="1"/>
  <c r="C64" i="1"/>
  <c r="B64" i="1"/>
  <c r="K63" i="1"/>
  <c r="I63" i="1"/>
  <c r="H63" i="1"/>
  <c r="G63" i="1"/>
  <c r="F63" i="1"/>
  <c r="K62" i="1"/>
  <c r="H62" i="1"/>
  <c r="G62" i="1"/>
  <c r="F62" i="1"/>
  <c r="K61" i="1"/>
  <c r="I61" i="1"/>
  <c r="H61" i="1"/>
  <c r="G61" i="1"/>
  <c r="F61" i="1"/>
  <c r="K60" i="1"/>
  <c r="H60" i="1"/>
  <c r="G60" i="1"/>
  <c r="F60" i="1"/>
  <c r="K59" i="1"/>
  <c r="I59" i="1"/>
  <c r="H59" i="1"/>
  <c r="G59" i="1"/>
  <c r="F59" i="1"/>
  <c r="K58" i="1"/>
  <c r="I58" i="1"/>
  <c r="H58" i="1"/>
  <c r="G58" i="1"/>
  <c r="F58" i="1"/>
  <c r="K57" i="1"/>
  <c r="I57" i="1"/>
  <c r="H57" i="1"/>
  <c r="G57" i="1"/>
  <c r="F57" i="1"/>
  <c r="K56" i="1"/>
  <c r="H56" i="1"/>
  <c r="G56" i="1"/>
  <c r="F56" i="1"/>
  <c r="K55" i="1"/>
  <c r="I55" i="1"/>
  <c r="H55" i="1"/>
  <c r="G55" i="1"/>
  <c r="F55" i="1"/>
  <c r="K54" i="1"/>
  <c r="H54" i="1"/>
  <c r="G54" i="1"/>
  <c r="F54" i="1"/>
  <c r="K53" i="1"/>
  <c r="H53" i="1"/>
  <c r="G53" i="1"/>
  <c r="F53" i="1"/>
  <c r="K52" i="1"/>
  <c r="H52" i="1"/>
  <c r="G52" i="1"/>
  <c r="F52" i="1"/>
  <c r="E49" i="1"/>
  <c r="C49" i="1"/>
  <c r="B49" i="1"/>
  <c r="M48" i="1"/>
  <c r="K48" i="1"/>
  <c r="H48" i="1"/>
  <c r="G48" i="1"/>
  <c r="F48" i="1"/>
  <c r="K47" i="1"/>
  <c r="I47" i="1"/>
  <c r="H47" i="1"/>
  <c r="G47" i="1"/>
  <c r="F47" i="1"/>
  <c r="K46" i="1"/>
  <c r="H46" i="1"/>
  <c r="G46" i="1"/>
  <c r="F46" i="1"/>
  <c r="M45" i="1"/>
  <c r="K45" i="1"/>
  <c r="I45" i="1"/>
  <c r="H45" i="1"/>
  <c r="G45" i="1"/>
  <c r="F45" i="1"/>
  <c r="K44" i="1"/>
  <c r="H44" i="1"/>
  <c r="G44" i="1"/>
  <c r="F44" i="1"/>
  <c r="K43" i="1"/>
  <c r="I43" i="1"/>
  <c r="H43" i="1"/>
  <c r="G43" i="1"/>
  <c r="F43" i="1"/>
  <c r="M42" i="1"/>
  <c r="K42" i="1"/>
  <c r="I42" i="1"/>
  <c r="H42" i="1"/>
  <c r="G42" i="1"/>
  <c r="F42" i="1"/>
  <c r="K41" i="1"/>
  <c r="H41" i="1"/>
  <c r="G41" i="1"/>
  <c r="F41" i="1"/>
  <c r="K40" i="1"/>
  <c r="I40" i="1"/>
  <c r="H40" i="1"/>
  <c r="G40" i="1"/>
  <c r="F40" i="1"/>
  <c r="M39" i="1"/>
  <c r="K39" i="1"/>
  <c r="H39" i="1"/>
  <c r="G39" i="1"/>
  <c r="F39" i="1"/>
  <c r="K38" i="1"/>
  <c r="I38" i="1"/>
  <c r="H38" i="1"/>
  <c r="G38" i="1"/>
  <c r="F38" i="1"/>
  <c r="K37" i="1"/>
  <c r="H37" i="1"/>
  <c r="G37" i="1"/>
  <c r="F37" i="1"/>
  <c r="E34" i="1"/>
  <c r="J22" i="1"/>
  <c r="J23" i="1"/>
  <c r="J24" i="1"/>
  <c r="J25" i="1"/>
  <c r="J26" i="1"/>
  <c r="J27" i="1"/>
  <c r="J28" i="1"/>
  <c r="J29" i="1"/>
  <c r="J30" i="1"/>
  <c r="J31" i="1"/>
  <c r="J32" i="1"/>
  <c r="J33" i="1"/>
  <c r="C34" i="1"/>
  <c r="M33" i="1"/>
  <c r="K33" i="1"/>
  <c r="I33" i="1"/>
  <c r="H33" i="1"/>
  <c r="G33" i="1"/>
  <c r="K32" i="1"/>
  <c r="H32" i="1"/>
  <c r="K31" i="1"/>
  <c r="H31" i="1"/>
  <c r="G31" i="1"/>
  <c r="M30" i="1"/>
  <c r="K30" i="1"/>
  <c r="I30" i="1"/>
  <c r="H30" i="1"/>
  <c r="G30" i="1"/>
  <c r="K29" i="1"/>
  <c r="I29" i="1"/>
  <c r="H29" i="1"/>
  <c r="G29" i="1"/>
  <c r="K28" i="1"/>
  <c r="H28" i="1"/>
  <c r="M27" i="1"/>
  <c r="K27" i="1"/>
  <c r="H27" i="1"/>
  <c r="G27" i="1"/>
  <c r="K26" i="1"/>
  <c r="I26" i="1"/>
  <c r="H26" i="1"/>
  <c r="G26" i="1"/>
  <c r="K25" i="1"/>
  <c r="I25" i="1"/>
  <c r="H25" i="1"/>
  <c r="G25" i="1"/>
  <c r="M24" i="1"/>
  <c r="K24" i="1"/>
  <c r="H24" i="1"/>
  <c r="K23" i="1"/>
  <c r="I23" i="1"/>
  <c r="H23" i="1"/>
  <c r="G23" i="1"/>
  <c r="K22" i="1"/>
  <c r="H22" i="1"/>
  <c r="G22" i="1"/>
  <c r="G9" i="1"/>
  <c r="G12" i="1"/>
  <c r="M12" i="1"/>
  <c r="K12" i="1"/>
  <c r="H12" i="1"/>
  <c r="F12" i="1"/>
  <c r="K11" i="1"/>
  <c r="H11" i="1"/>
  <c r="G11" i="1"/>
  <c r="F11" i="1"/>
  <c r="K10" i="1"/>
  <c r="H10" i="1"/>
  <c r="G10" i="1"/>
  <c r="F10" i="1"/>
  <c r="M9" i="1"/>
  <c r="K9" i="1"/>
  <c r="H9" i="1"/>
  <c r="F9" i="1"/>
  <c r="K8" i="1"/>
  <c r="H8" i="1"/>
  <c r="G8" i="1"/>
  <c r="F8" i="1"/>
  <c r="K7" i="1"/>
  <c r="H7" i="1"/>
  <c r="G7" i="1"/>
  <c r="F7" i="1"/>
  <c r="B34" i="1" l="1"/>
  <c r="D34" i="1" s="1"/>
  <c r="G32" i="1"/>
  <c r="D32" i="1"/>
  <c r="D24" i="1"/>
  <c r="I24" i="1" s="1"/>
  <c r="G28" i="1"/>
  <c r="D28" i="1"/>
  <c r="I28" i="1" s="1"/>
  <c r="G24" i="1"/>
  <c r="K18" i="1"/>
  <c r="AN13" i="3"/>
  <c r="AP13" i="3" s="1"/>
  <c r="D17" i="1"/>
  <c r="BI34" i="9"/>
  <c r="AF11" i="3"/>
  <c r="AH11" i="3" s="1"/>
  <c r="D15" i="1"/>
  <c r="I15" i="1" s="1"/>
  <c r="G18" i="1"/>
  <c r="H18" i="1"/>
  <c r="AR14" i="3"/>
  <c r="AT14" i="3" s="1"/>
  <c r="D18" i="1"/>
  <c r="I18" i="1" s="1"/>
  <c r="AJ12" i="3"/>
  <c r="AL12" i="3" s="1"/>
  <c r="D16" i="1"/>
  <c r="I16" i="1" s="1"/>
  <c r="AB10" i="3"/>
  <c r="AD10" i="3" s="1"/>
  <c r="D14" i="1"/>
  <c r="I14" i="1" s="1"/>
  <c r="X9" i="3"/>
  <c r="Z9" i="3" s="1"/>
  <c r="D13" i="1"/>
  <c r="I13" i="1" s="1"/>
  <c r="I22" i="1"/>
  <c r="I11" i="1"/>
  <c r="D94" i="1"/>
  <c r="AC34" i="9"/>
  <c r="N9" i="1"/>
  <c r="AI33" i="8"/>
  <c r="AY33" i="8"/>
  <c r="H64" i="1"/>
  <c r="F18" i="1"/>
  <c r="G64" i="1"/>
  <c r="S33" i="8"/>
  <c r="Q34" i="9"/>
  <c r="BH34" i="9"/>
  <c r="N24" i="1"/>
  <c r="N33" i="1"/>
  <c r="BB31" i="5"/>
  <c r="M34" i="9"/>
  <c r="Y9" i="3"/>
  <c r="AA9" i="3" s="1"/>
  <c r="AW31" i="5"/>
  <c r="O33" i="8"/>
  <c r="C33" i="8"/>
  <c r="BI34" i="7"/>
  <c r="BF34" i="7"/>
  <c r="BE34" i="7"/>
  <c r="C35" i="2"/>
  <c r="B35" i="2" s="1"/>
  <c r="C169" i="2"/>
  <c r="B169" i="2" s="1"/>
  <c r="S169" i="2"/>
  <c r="R169" i="2" s="1"/>
  <c r="AE169" i="2"/>
  <c r="AD169" i="2" s="1"/>
  <c r="AM169" i="2"/>
  <c r="AL169" i="2" s="1"/>
  <c r="BC169" i="2"/>
  <c r="BB169" i="2" s="1"/>
  <c r="K169" i="2"/>
  <c r="J169" i="2" s="1"/>
  <c r="W169" i="2"/>
  <c r="V169" i="2" s="1"/>
  <c r="AA169" i="2"/>
  <c r="Z169" i="2" s="1"/>
  <c r="AU169" i="2"/>
  <c r="AT169" i="2" s="1"/>
  <c r="BG169" i="2"/>
  <c r="BF169" i="2" s="1"/>
  <c r="H34" i="1"/>
  <c r="AC10" i="3"/>
  <c r="AE10" i="3" s="1"/>
  <c r="BH34" i="4"/>
  <c r="M31" i="5"/>
  <c r="BG33" i="8"/>
  <c r="F34" i="1"/>
  <c r="G169" i="2"/>
  <c r="F169" i="2" s="1"/>
  <c r="O169" i="2"/>
  <c r="N169" i="2" s="1"/>
  <c r="AI169" i="2"/>
  <c r="AH169" i="2" s="1"/>
  <c r="AQ169" i="2"/>
  <c r="AP169" i="2" s="1"/>
  <c r="AY169" i="2"/>
  <c r="AX169" i="2" s="1"/>
  <c r="J19" i="1"/>
  <c r="L31" i="5"/>
  <c r="BC34" i="9"/>
  <c r="AV34" i="4"/>
  <c r="BA34" i="7"/>
  <c r="AE33" i="8"/>
  <c r="AG34" i="9"/>
  <c r="AS34" i="9"/>
  <c r="AO34" i="7"/>
  <c r="AK34" i="7"/>
  <c r="Y34" i="7"/>
  <c r="U34" i="7"/>
  <c r="G16" i="1"/>
  <c r="H16" i="1"/>
  <c r="BM136" i="2"/>
  <c r="F16" i="1"/>
  <c r="E136" i="2"/>
  <c r="D136" i="2" s="1"/>
  <c r="AC136" i="2"/>
  <c r="AB136" i="2" s="1"/>
  <c r="U136" i="2"/>
  <c r="T136" i="2" s="1"/>
  <c r="M136" i="2"/>
  <c r="L136" i="2" s="1"/>
  <c r="BG33" i="6"/>
  <c r="BC33" i="6"/>
  <c r="AQ33" i="6"/>
  <c r="AM33" i="6"/>
  <c r="AA33" i="6"/>
  <c r="AA102" i="2"/>
  <c r="Z102" i="2" s="1"/>
  <c r="AE102" i="2"/>
  <c r="AD102" i="2" s="1"/>
  <c r="AI102" i="2"/>
  <c r="AH102" i="2" s="1"/>
  <c r="AQ102" i="2"/>
  <c r="AP102" i="2" s="1"/>
  <c r="AU102" i="2"/>
  <c r="AT102" i="2" s="1"/>
  <c r="AY102" i="2"/>
  <c r="AX102" i="2" s="1"/>
  <c r="N33" i="6"/>
  <c r="BA102" i="2"/>
  <c r="AZ102" i="2" s="1"/>
  <c r="AS102" i="2"/>
  <c r="AR102" i="2" s="1"/>
  <c r="AK102" i="2"/>
  <c r="AJ102" i="2" s="1"/>
  <c r="U102" i="2"/>
  <c r="T102" i="2" s="1"/>
  <c r="AC102" i="2"/>
  <c r="AB102" i="2" s="1"/>
  <c r="F33" i="6"/>
  <c r="BA31" i="5"/>
  <c r="AZ31" i="5"/>
  <c r="AR31" i="5"/>
  <c r="AT31" i="5"/>
  <c r="AS31" i="5"/>
  <c r="AL31" i="5"/>
  <c r="AK31" i="5"/>
  <c r="AJ31" i="5"/>
  <c r="AD31" i="5"/>
  <c r="AG11" i="3"/>
  <c r="AI11" i="3" s="1"/>
  <c r="K15" i="1"/>
  <c r="F15" i="1"/>
  <c r="H15" i="1"/>
  <c r="C34" i="4"/>
  <c r="U31" i="5"/>
  <c r="AO31" i="5"/>
  <c r="W33" i="6"/>
  <c r="AU33" i="8"/>
  <c r="E34" i="9"/>
  <c r="I34" i="9"/>
  <c r="AK34" i="9"/>
  <c r="AO34" i="9"/>
  <c r="BI102" i="2"/>
  <c r="BH102" i="2" s="1"/>
  <c r="AK136" i="2"/>
  <c r="AJ136" i="2" s="1"/>
  <c r="AS136" i="2"/>
  <c r="AR136" i="2" s="1"/>
  <c r="N12" i="1"/>
  <c r="K16" i="1"/>
  <c r="F79" i="1"/>
  <c r="C69" i="2"/>
  <c r="B69" i="2" s="1"/>
  <c r="E102" i="2"/>
  <c r="D102" i="2" s="1"/>
  <c r="M102" i="2"/>
  <c r="L102" i="2" s="1"/>
  <c r="BG102" i="2"/>
  <c r="BF102" i="2" s="1"/>
  <c r="BK102" i="2"/>
  <c r="BJ102" i="2" s="1"/>
  <c r="BA136" i="2"/>
  <c r="AZ136" i="2" s="1"/>
  <c r="BI136" i="2"/>
  <c r="BH136" i="2" s="1"/>
  <c r="E31" i="5"/>
  <c r="T31" i="5"/>
  <c r="AG31" i="5"/>
  <c r="L33" i="6"/>
  <c r="BA34" i="9"/>
  <c r="BD34" i="9"/>
  <c r="G15" i="1"/>
  <c r="N27" i="1"/>
  <c r="K34" i="1"/>
  <c r="C102" i="2"/>
  <c r="B102" i="2" s="1"/>
  <c r="K102" i="2"/>
  <c r="J102" i="2" s="1"/>
  <c r="O102" i="2"/>
  <c r="N102" i="2" s="1"/>
  <c r="S102" i="2"/>
  <c r="R102" i="2" s="1"/>
  <c r="E3" i="4"/>
  <c r="D31" i="5"/>
  <c r="N31" i="5"/>
  <c r="AV31" i="5"/>
  <c r="D33" i="6"/>
  <c r="I34" i="7"/>
  <c r="Y34" i="9"/>
  <c r="AW34" i="9"/>
  <c r="BE34" i="9"/>
  <c r="AS34" i="4"/>
  <c r="E34" i="7"/>
  <c r="BF33" i="8"/>
  <c r="U34" i="9"/>
  <c r="AC31" i="5"/>
  <c r="AB31" i="5"/>
  <c r="V31" i="5"/>
  <c r="Y31" i="5"/>
  <c r="G14" i="1"/>
  <c r="Q31" i="5"/>
  <c r="F31" i="5"/>
  <c r="G69" i="2"/>
  <c r="F69" i="2" s="1"/>
  <c r="K69" i="2"/>
  <c r="J69" i="2" s="1"/>
  <c r="O69" i="2"/>
  <c r="N69" i="2" s="1"/>
  <c r="S69" i="2"/>
  <c r="W69" i="2"/>
  <c r="V69" i="2" s="1"/>
  <c r="AA69" i="2"/>
  <c r="Z69" i="2" s="1"/>
  <c r="AE69" i="2"/>
  <c r="AD69" i="2" s="1"/>
  <c r="AI69" i="2"/>
  <c r="AH69" i="2" s="1"/>
  <c r="AM69" i="2"/>
  <c r="AL69" i="2" s="1"/>
  <c r="AQ69" i="2"/>
  <c r="AP69" i="2" s="1"/>
  <c r="AU69" i="2"/>
  <c r="AT69" i="2" s="1"/>
  <c r="AY69" i="2"/>
  <c r="AX69" i="2" s="1"/>
  <c r="BC69" i="2"/>
  <c r="BB69" i="2" s="1"/>
  <c r="BG69" i="2"/>
  <c r="BF69" i="2" s="1"/>
  <c r="I31" i="5"/>
  <c r="BK69" i="2"/>
  <c r="BJ69" i="2" s="1"/>
  <c r="F14" i="1"/>
  <c r="K14" i="1"/>
  <c r="H14" i="1"/>
  <c r="K64" i="1"/>
  <c r="G79" i="1"/>
  <c r="N30" i="1"/>
  <c r="BI34" i="4"/>
  <c r="BG34" i="4"/>
  <c r="BD34" i="4"/>
  <c r="BB34" i="4"/>
  <c r="AN34" i="4"/>
  <c r="AK34" i="4"/>
  <c r="AF34" i="4"/>
  <c r="AC34" i="4"/>
  <c r="X34" i="4"/>
  <c r="V34" i="4"/>
  <c r="S34" i="4"/>
  <c r="R34" i="4"/>
  <c r="I27" i="1"/>
  <c r="I31" i="1"/>
  <c r="G34" i="1"/>
  <c r="I37" i="1"/>
  <c r="F49" i="1"/>
  <c r="G102" i="2"/>
  <c r="AM102" i="2"/>
  <c r="AL102" i="2" s="1"/>
  <c r="I10" i="1"/>
  <c r="I46" i="1"/>
  <c r="G49" i="1"/>
  <c r="K49" i="1"/>
  <c r="G94" i="1"/>
  <c r="F94" i="1"/>
  <c r="I8" i="1"/>
  <c r="I39" i="1"/>
  <c r="I41" i="1"/>
  <c r="H49" i="1"/>
  <c r="W102" i="2"/>
  <c r="V102" i="2" s="1"/>
  <c r="BC102" i="2"/>
  <c r="BB102" i="2" s="1"/>
  <c r="E17" i="1"/>
  <c r="BK169" i="2"/>
  <c r="BJ169" i="2" s="1"/>
  <c r="K34" i="4"/>
  <c r="AL34" i="4"/>
  <c r="G31" i="5"/>
  <c r="O31" i="5"/>
  <c r="W31" i="5"/>
  <c r="AE31" i="5"/>
  <c r="AM31" i="5"/>
  <c r="S33" i="6"/>
  <c r="AY33" i="6"/>
  <c r="AG34" i="7"/>
  <c r="AA34" i="9"/>
  <c r="AL34" i="9"/>
  <c r="AQ34" i="9"/>
  <c r="BB34" i="9"/>
  <c r="BG34" i="9"/>
  <c r="I48" i="1"/>
  <c r="I53" i="1"/>
  <c r="I69" i="1"/>
  <c r="C136" i="2"/>
  <c r="B136" i="2" s="1"/>
  <c r="I136" i="2"/>
  <c r="H136" i="2" s="1"/>
  <c r="O136" i="2"/>
  <c r="N136" i="2" s="1"/>
  <c r="S136" i="2"/>
  <c r="R136" i="2" s="1"/>
  <c r="Y136" i="2"/>
  <c r="X136" i="2" s="1"/>
  <c r="AE136" i="2"/>
  <c r="AD136" i="2" s="1"/>
  <c r="AI136" i="2"/>
  <c r="AH136" i="2" s="1"/>
  <c r="AO136" i="2"/>
  <c r="AN136" i="2" s="1"/>
  <c r="AU136" i="2"/>
  <c r="AT136" i="2" s="1"/>
  <c r="AY136" i="2"/>
  <c r="AX136" i="2" s="1"/>
  <c r="BE136" i="2"/>
  <c r="BD136" i="2" s="1"/>
  <c r="BK136" i="2"/>
  <c r="BJ136" i="2" s="1"/>
  <c r="E203" i="2"/>
  <c r="D203" i="2" s="1"/>
  <c r="I203" i="2"/>
  <c r="H203" i="2" s="1"/>
  <c r="M203" i="2"/>
  <c r="L203" i="2" s="1"/>
  <c r="Q203" i="2"/>
  <c r="P203" i="2" s="1"/>
  <c r="U203" i="2"/>
  <c r="T203" i="2" s="1"/>
  <c r="Y203" i="2"/>
  <c r="X203" i="2" s="1"/>
  <c r="AC203" i="2"/>
  <c r="AB203" i="2" s="1"/>
  <c r="AG203" i="2"/>
  <c r="AF203" i="2" s="1"/>
  <c r="AK203" i="2"/>
  <c r="AJ203" i="2" s="1"/>
  <c r="AO203" i="2"/>
  <c r="AN203" i="2" s="1"/>
  <c r="AS203" i="2"/>
  <c r="AR203" i="2" s="1"/>
  <c r="AW203" i="2"/>
  <c r="AV203" i="2" s="1"/>
  <c r="BA203" i="2"/>
  <c r="AZ203" i="2" s="1"/>
  <c r="BE203" i="2"/>
  <c r="BD203" i="2" s="1"/>
  <c r="BI203" i="2"/>
  <c r="BH203" i="2" s="1"/>
  <c r="BM203" i="2"/>
  <c r="W8" i="3"/>
  <c r="B34" i="4"/>
  <c r="D34" i="4"/>
  <c r="J34" i="4"/>
  <c r="BE34" i="4"/>
  <c r="AP33" i="6"/>
  <c r="W33" i="8"/>
  <c r="AA33" i="8"/>
  <c r="BC33" i="8"/>
  <c r="BE33" i="8"/>
  <c r="P34" i="9"/>
  <c r="Z34" i="9"/>
  <c r="AE34" i="9"/>
  <c r="AJ34" i="9"/>
  <c r="AP34" i="9"/>
  <c r="AU34" i="9"/>
  <c r="AV34" i="9"/>
  <c r="AZ34" i="9"/>
  <c r="BF34" i="9"/>
  <c r="O34" i="4"/>
  <c r="AD34" i="4"/>
  <c r="AT34" i="4"/>
  <c r="AY34" i="4"/>
  <c r="B31" i="5"/>
  <c r="J31" i="5"/>
  <c r="R31" i="5"/>
  <c r="AI33" i="6"/>
  <c r="Q34" i="7"/>
  <c r="AW34" i="7"/>
  <c r="BB33" i="8"/>
  <c r="BD33" i="8"/>
  <c r="AD34" i="9"/>
  <c r="AF34" i="9"/>
  <c r="AI34" i="9"/>
  <c r="AT34" i="9"/>
  <c r="AY34" i="9"/>
  <c r="I44" i="1"/>
  <c r="I67" i="1"/>
  <c r="BM69" i="2"/>
  <c r="G136" i="2"/>
  <c r="F136" i="2" s="1"/>
  <c r="K136" i="2"/>
  <c r="J136" i="2" s="1"/>
  <c r="Q136" i="2"/>
  <c r="P136" i="2" s="1"/>
  <c r="W136" i="2"/>
  <c r="V136" i="2" s="1"/>
  <c r="AA136" i="2"/>
  <c r="Z136" i="2" s="1"/>
  <c r="AG136" i="2"/>
  <c r="AF136" i="2" s="1"/>
  <c r="AM136" i="2"/>
  <c r="AL136" i="2" s="1"/>
  <c r="AQ136" i="2"/>
  <c r="AP136" i="2" s="1"/>
  <c r="AW136" i="2"/>
  <c r="AV136" i="2" s="1"/>
  <c r="BC136" i="2"/>
  <c r="BB136" i="2" s="1"/>
  <c r="BG136" i="2"/>
  <c r="BF136" i="2" s="1"/>
  <c r="C203" i="2"/>
  <c r="B203" i="2" s="1"/>
  <c r="G203" i="2"/>
  <c r="F203" i="2" s="1"/>
  <c r="K203" i="2"/>
  <c r="J203" i="2" s="1"/>
  <c r="O203" i="2"/>
  <c r="N203" i="2" s="1"/>
  <c r="S203" i="2"/>
  <c r="R203" i="2" s="1"/>
  <c r="W203" i="2"/>
  <c r="V203" i="2" s="1"/>
  <c r="AA203" i="2"/>
  <c r="Z203" i="2" s="1"/>
  <c r="AE203" i="2"/>
  <c r="AD203" i="2" s="1"/>
  <c r="AI203" i="2"/>
  <c r="AH203" i="2" s="1"/>
  <c r="AM203" i="2"/>
  <c r="AL203" i="2" s="1"/>
  <c r="AQ203" i="2"/>
  <c r="AP203" i="2" s="1"/>
  <c r="AU203" i="2"/>
  <c r="AT203" i="2" s="1"/>
  <c r="AY203" i="2"/>
  <c r="AX203" i="2" s="1"/>
  <c r="BC203" i="2"/>
  <c r="BB203" i="2" s="1"/>
  <c r="BG203" i="2"/>
  <c r="BF203" i="2" s="1"/>
  <c r="U34" i="4"/>
  <c r="BA34" i="4"/>
  <c r="H31" i="5"/>
  <c r="P31" i="5"/>
  <c r="X31" i="5"/>
  <c r="AF31" i="5"/>
  <c r="AN31" i="5"/>
  <c r="H33" i="6"/>
  <c r="M33" i="6"/>
  <c r="BF33" i="6"/>
  <c r="K33" i="8"/>
  <c r="AM33" i="8"/>
  <c r="AQ33" i="8"/>
  <c r="AB34" i="9"/>
  <c r="AH34" i="9"/>
  <c r="AM34" i="9"/>
  <c r="AN34" i="9"/>
  <c r="AR34" i="9"/>
  <c r="AX34" i="9"/>
  <c r="S35" i="2"/>
  <c r="R35" i="2" s="1"/>
  <c r="L34" i="4"/>
  <c r="M34" i="4"/>
  <c r="AA35" i="2"/>
  <c r="Z35" i="2" s="1"/>
  <c r="AE35" i="2"/>
  <c r="AD35" i="2" s="1"/>
  <c r="AI35" i="2"/>
  <c r="AH35" i="2" s="1"/>
  <c r="AM35" i="2"/>
  <c r="AL35" i="2" s="1"/>
  <c r="AQ35" i="2"/>
  <c r="AP35" i="2" s="1"/>
  <c r="AY35" i="2"/>
  <c r="AX35" i="2" s="1"/>
  <c r="BG35" i="2"/>
  <c r="BF35" i="2" s="1"/>
  <c r="BK35" i="2"/>
  <c r="BJ35" i="2" s="1"/>
  <c r="I34" i="4"/>
  <c r="C19" i="1"/>
  <c r="Q35" i="2"/>
  <c r="P35" i="2" s="1"/>
  <c r="Y35" i="2"/>
  <c r="X35" i="2" s="1"/>
  <c r="K13" i="1"/>
  <c r="M15" i="1"/>
  <c r="N15" i="1" s="1"/>
  <c r="G35" i="2"/>
  <c r="F35" i="2" s="1"/>
  <c r="K35" i="2"/>
  <c r="J35" i="2" s="1"/>
  <c r="O35" i="2"/>
  <c r="N35" i="2" s="1"/>
  <c r="G34" i="4"/>
  <c r="F34" i="4"/>
  <c r="F13" i="1"/>
  <c r="G13" i="1"/>
  <c r="I35" i="2"/>
  <c r="H35" i="2" s="1"/>
  <c r="W35" i="2"/>
  <c r="V35" i="2" s="1"/>
  <c r="AO35" i="2"/>
  <c r="AN35" i="2" s="1"/>
  <c r="AW35" i="2"/>
  <c r="AV35" i="2" s="1"/>
  <c r="BM35" i="2"/>
  <c r="H13" i="1"/>
  <c r="E34" i="4"/>
  <c r="J34" i="1"/>
  <c r="Q102" i="2"/>
  <c r="P102" i="2" s="1"/>
  <c r="D49" i="1"/>
  <c r="I52" i="1"/>
  <c r="I54" i="1"/>
  <c r="I56" i="1"/>
  <c r="I60" i="1"/>
  <c r="I62" i="1"/>
  <c r="H79" i="1"/>
  <c r="K79" i="1"/>
  <c r="AG35" i="2"/>
  <c r="AF35" i="2" s="1"/>
  <c r="BE35" i="2"/>
  <c r="BD35" i="2" s="1"/>
  <c r="AF102" i="2"/>
  <c r="I12" i="1"/>
  <c r="B19" i="1"/>
  <c r="D64" i="1"/>
  <c r="F64" i="1"/>
  <c r="D79" i="1"/>
  <c r="I102" i="2"/>
  <c r="H102" i="2" s="1"/>
  <c r="Y102" i="2"/>
  <c r="X102" i="2" s="1"/>
  <c r="AO102" i="2"/>
  <c r="AN102" i="2" s="1"/>
  <c r="BE102" i="2"/>
  <c r="BD102" i="2" s="1"/>
  <c r="AW102" i="2"/>
  <c r="AV102" i="2" s="1"/>
  <c r="E35" i="2"/>
  <c r="D35" i="2" s="1"/>
  <c r="M35" i="2"/>
  <c r="L35" i="2" s="1"/>
  <c r="U35" i="2"/>
  <c r="T35" i="2" s="1"/>
  <c r="R69" i="2"/>
  <c r="AC35" i="2"/>
  <c r="AB35" i="2" s="1"/>
  <c r="AK35" i="2"/>
  <c r="AJ35" i="2" s="1"/>
  <c r="AS35" i="2"/>
  <c r="AR35" i="2" s="1"/>
  <c r="BA35" i="2"/>
  <c r="AZ35" i="2" s="1"/>
  <c r="BI35" i="2"/>
  <c r="BH35" i="2" s="1"/>
  <c r="E69" i="2"/>
  <c r="D69" i="2" s="1"/>
  <c r="I69" i="2"/>
  <c r="H69" i="2" s="1"/>
  <c r="M69" i="2"/>
  <c r="L69" i="2" s="1"/>
  <c r="Q69" i="2"/>
  <c r="P69" i="2" s="1"/>
  <c r="U69" i="2"/>
  <c r="T69" i="2" s="1"/>
  <c r="Y69" i="2"/>
  <c r="X69" i="2" s="1"/>
  <c r="AC69" i="2"/>
  <c r="AG69" i="2"/>
  <c r="AF69" i="2" s="1"/>
  <c r="AK69" i="2"/>
  <c r="AJ69" i="2" s="1"/>
  <c r="AO69" i="2"/>
  <c r="AN69" i="2" s="1"/>
  <c r="AS69" i="2"/>
  <c r="AR69" i="2" s="1"/>
  <c r="AW69" i="2"/>
  <c r="AV69" i="2" s="1"/>
  <c r="BA69" i="2"/>
  <c r="AZ69" i="2" s="1"/>
  <c r="BE69" i="2"/>
  <c r="BD69" i="2" s="1"/>
  <c r="BI69" i="2"/>
  <c r="BH69" i="2" s="1"/>
  <c r="E169" i="2"/>
  <c r="D169" i="2" s="1"/>
  <c r="I169" i="2"/>
  <c r="H169" i="2" s="1"/>
  <c r="M169" i="2"/>
  <c r="L169" i="2" s="1"/>
  <c r="Q169" i="2"/>
  <c r="P169" i="2" s="1"/>
  <c r="U169" i="2"/>
  <c r="T169" i="2" s="1"/>
  <c r="Y169" i="2"/>
  <c r="X169" i="2" s="1"/>
  <c r="AC169" i="2"/>
  <c r="AB169" i="2" s="1"/>
  <c r="AG169" i="2"/>
  <c r="AF169" i="2" s="1"/>
  <c r="AK169" i="2"/>
  <c r="AJ169" i="2" s="1"/>
  <c r="AO169" i="2"/>
  <c r="AN169" i="2" s="1"/>
  <c r="AS169" i="2"/>
  <c r="AR169" i="2" s="1"/>
  <c r="AW169" i="2"/>
  <c r="AV169" i="2" s="1"/>
  <c r="BA169" i="2"/>
  <c r="AZ169" i="2" s="1"/>
  <c r="BE169" i="2"/>
  <c r="BD169" i="2" s="1"/>
  <c r="BI169" i="2"/>
  <c r="BH169" i="2" s="1"/>
  <c r="AU35" i="2"/>
  <c r="AT35" i="2" s="1"/>
  <c r="BC35" i="2"/>
  <c r="BB35" i="2" s="1"/>
  <c r="AB69" i="2"/>
  <c r="F102" i="2"/>
  <c r="AZ34" i="4"/>
  <c r="H34" i="4"/>
  <c r="P34" i="4"/>
  <c r="Q34" i="4"/>
  <c r="Y34" i="4"/>
  <c r="Z34" i="4"/>
  <c r="AO34" i="4"/>
  <c r="AP34" i="4"/>
  <c r="N34" i="4"/>
  <c r="AG34" i="4"/>
  <c r="AH34" i="4"/>
  <c r="AU31" i="5"/>
  <c r="BC31" i="5"/>
  <c r="J33" i="6"/>
  <c r="Q33" i="6"/>
  <c r="AU33" i="6"/>
  <c r="AW33" i="6"/>
  <c r="AC34" i="7"/>
  <c r="D33" i="8"/>
  <c r="F33" i="8"/>
  <c r="T34" i="4"/>
  <c r="W34" i="4"/>
  <c r="AB34" i="4"/>
  <c r="AE34" i="4"/>
  <c r="AJ34" i="4"/>
  <c r="AM34" i="4"/>
  <c r="AR34" i="4"/>
  <c r="AU34" i="4"/>
  <c r="BF34" i="4"/>
  <c r="C31" i="5"/>
  <c r="K31" i="5"/>
  <c r="S31" i="5"/>
  <c r="AA31" i="5"/>
  <c r="AI31" i="5"/>
  <c r="AQ31" i="5"/>
  <c r="AY31" i="5"/>
  <c r="C33" i="6"/>
  <c r="E33" i="6"/>
  <c r="O33" i="6"/>
  <c r="P33" i="6"/>
  <c r="AR33" i="6"/>
  <c r="AT33" i="6"/>
  <c r="W34" i="7"/>
  <c r="Z34" i="7"/>
  <c r="BC34" i="7"/>
  <c r="Z31" i="5"/>
  <c r="AH31" i="5"/>
  <c r="AP31" i="5"/>
  <c r="AX31" i="5"/>
  <c r="B33" i="6"/>
  <c r="I33" i="6"/>
  <c r="AE33" i="6"/>
  <c r="AG33" i="6"/>
  <c r="M34" i="7"/>
  <c r="AS34" i="7"/>
  <c r="T33" i="8"/>
  <c r="V33" i="8"/>
  <c r="AA34" i="4"/>
  <c r="AI34" i="4"/>
  <c r="AQ34" i="4"/>
  <c r="AW34" i="4"/>
  <c r="AX34" i="4"/>
  <c r="BC34" i="4"/>
  <c r="G33" i="6"/>
  <c r="K33" i="6"/>
  <c r="AB33" i="6"/>
  <c r="AD33" i="6"/>
  <c r="G34" i="7"/>
  <c r="J34" i="7"/>
  <c r="AM34" i="7"/>
  <c r="AP34" i="7"/>
  <c r="G33" i="8"/>
  <c r="I33" i="8"/>
  <c r="U33" i="6"/>
  <c r="X33" i="6"/>
  <c r="Z33" i="6"/>
  <c r="AK33" i="6"/>
  <c r="AN33" i="6"/>
  <c r="BA33" i="6"/>
  <c r="BD33" i="6"/>
  <c r="D34" i="7"/>
  <c r="F34" i="7"/>
  <c r="H34" i="7"/>
  <c r="K34" i="7"/>
  <c r="T34" i="7"/>
  <c r="V34" i="7"/>
  <c r="X34" i="7"/>
  <c r="AA34" i="7"/>
  <c r="AJ34" i="7"/>
  <c r="AL34" i="7"/>
  <c r="AN34" i="7"/>
  <c r="AQ34" i="7"/>
  <c r="AZ34" i="7"/>
  <c r="BB34" i="7"/>
  <c r="BD34" i="7"/>
  <c r="BG34" i="7"/>
  <c r="B33" i="8"/>
  <c r="M33" i="8"/>
  <c r="P33" i="8"/>
  <c r="R33" i="8"/>
  <c r="AC33" i="8"/>
  <c r="AF33" i="8"/>
  <c r="AH33" i="8"/>
  <c r="AS33" i="8"/>
  <c r="AV33" i="8"/>
  <c r="AX33" i="8"/>
  <c r="F34" i="9"/>
  <c r="K34" i="9"/>
  <c r="V34" i="9"/>
  <c r="Y33" i="8"/>
  <c r="AJ33" i="8"/>
  <c r="AL33" i="8"/>
  <c r="AO33" i="8"/>
  <c r="AZ33" i="8"/>
  <c r="D34" i="9"/>
  <c r="J34" i="9"/>
  <c r="O34" i="9"/>
  <c r="T34" i="9"/>
  <c r="R33" i="6"/>
  <c r="AC33" i="6"/>
  <c r="AF33" i="6"/>
  <c r="AS33" i="6"/>
  <c r="AV33" i="6"/>
  <c r="C34" i="7"/>
  <c r="L34" i="7"/>
  <c r="N34" i="7"/>
  <c r="P34" i="7"/>
  <c r="S34" i="7"/>
  <c r="AB34" i="7"/>
  <c r="AD34" i="7"/>
  <c r="AF34" i="7"/>
  <c r="AI34" i="7"/>
  <c r="AR34" i="7"/>
  <c r="AT34" i="7"/>
  <c r="AV34" i="7"/>
  <c r="AY34" i="7"/>
  <c r="BH34" i="7"/>
  <c r="E33" i="8"/>
  <c r="H33" i="8"/>
  <c r="J33" i="8"/>
  <c r="U33" i="8"/>
  <c r="X33" i="8"/>
  <c r="Z33" i="8"/>
  <c r="AK33" i="8"/>
  <c r="AN33" i="8"/>
  <c r="AP33" i="8"/>
  <c r="BA33" i="8"/>
  <c r="C34" i="9"/>
  <c r="N34" i="9"/>
  <c r="S34" i="9"/>
  <c r="T33" i="6"/>
  <c r="V33" i="6"/>
  <c r="Y33" i="6"/>
  <c r="AH33" i="6"/>
  <c r="AJ33" i="6"/>
  <c r="AL33" i="6"/>
  <c r="AO33" i="6"/>
  <c r="AX33" i="6"/>
  <c r="AZ33" i="6"/>
  <c r="BB33" i="6"/>
  <c r="BE33" i="6"/>
  <c r="B34" i="7"/>
  <c r="O34" i="7"/>
  <c r="R34" i="7"/>
  <c r="AE34" i="7"/>
  <c r="AH34" i="7"/>
  <c r="AU34" i="7"/>
  <c r="AX34" i="7"/>
  <c r="L33" i="8"/>
  <c r="N33" i="8"/>
  <c r="Q33" i="8"/>
  <c r="AB33" i="8"/>
  <c r="AD33" i="8"/>
  <c r="AG33" i="8"/>
  <c r="AR33" i="8"/>
  <c r="AT33" i="8"/>
  <c r="AW33" i="8"/>
  <c r="B34" i="9"/>
  <c r="G34" i="9"/>
  <c r="H34" i="9"/>
  <c r="L34" i="9"/>
  <c r="R34" i="9"/>
  <c r="W34" i="9"/>
  <c r="X34" i="9"/>
  <c r="I17" i="1" l="1"/>
  <c r="I9" i="1"/>
  <c r="I79" i="1"/>
  <c r="I32" i="1"/>
  <c r="I34" i="1"/>
  <c r="AO13" i="3"/>
  <c r="AQ13" i="3" s="1"/>
  <c r="M18" i="1"/>
  <c r="N18" i="1" s="1"/>
  <c r="K17" i="1"/>
  <c r="F17" i="1"/>
  <c r="E19" i="1"/>
  <c r="G17" i="1"/>
  <c r="H17" i="1"/>
  <c r="D19" i="1"/>
  <c r="I19" i="1" s="1"/>
  <c r="I64" i="1"/>
  <c r="I49" i="1"/>
  <c r="G19" i="1" l="1"/>
  <c r="H19" i="1"/>
  <c r="K19" i="1"/>
  <c r="F19" i="1"/>
</calcChain>
</file>

<file path=xl/sharedStrings.xml><?xml version="1.0" encoding="utf-8"?>
<sst xmlns="http://schemas.openxmlformats.org/spreadsheetml/2006/main" count="1067" uniqueCount="54">
  <si>
    <t>Current Year:</t>
  </si>
  <si>
    <t>Hotel Name:</t>
  </si>
  <si>
    <t>Hotel Rooms:</t>
  </si>
  <si>
    <t>Rooms Available</t>
  </si>
  <si>
    <t>Rooms Occupied</t>
  </si>
  <si>
    <t xml:space="preserve">OCC % </t>
  </si>
  <si>
    <t>Revenue</t>
  </si>
  <si>
    <t>ADR</t>
  </si>
  <si>
    <t>RevPAR</t>
  </si>
  <si>
    <t>% Change in Revenue</t>
  </si>
  <si>
    <t>% Change in OCC</t>
  </si>
  <si>
    <t>Budget</t>
  </si>
  <si>
    <t>Change From 2016</t>
  </si>
  <si>
    <t>January</t>
  </si>
  <si>
    <t>February</t>
  </si>
  <si>
    <t>March</t>
  </si>
  <si>
    <t>Q1:</t>
  </si>
  <si>
    <t>April</t>
  </si>
  <si>
    <t>May</t>
  </si>
  <si>
    <t>June</t>
  </si>
  <si>
    <t>Q2:</t>
  </si>
  <si>
    <t>July</t>
  </si>
  <si>
    <t>August</t>
  </si>
  <si>
    <t>September</t>
  </si>
  <si>
    <t>Q3:</t>
  </si>
  <si>
    <t>October</t>
  </si>
  <si>
    <t>November</t>
  </si>
  <si>
    <t>December</t>
  </si>
  <si>
    <t>Q4:</t>
  </si>
  <si>
    <t>TOTAL</t>
  </si>
  <si>
    <t>Difference 2015</t>
  </si>
  <si>
    <t>Difference 2014</t>
  </si>
  <si>
    <t>Percentage</t>
  </si>
  <si>
    <t>Room Revenue</t>
  </si>
  <si>
    <t>Average Room Rate</t>
  </si>
  <si>
    <t>JUL</t>
  </si>
  <si>
    <t>RM</t>
  </si>
  <si>
    <t>REV</t>
  </si>
  <si>
    <t>AUG</t>
  </si>
  <si>
    <t>SEPT</t>
  </si>
  <si>
    <t>OCT</t>
  </si>
  <si>
    <t>NOV</t>
  </si>
  <si>
    <t>DEC</t>
  </si>
  <si>
    <t>JAN</t>
  </si>
  <si>
    <t>FEB</t>
  </si>
  <si>
    <t>MAR</t>
  </si>
  <si>
    <t>APR</t>
  </si>
  <si>
    <t>MAY</t>
  </si>
  <si>
    <t>JUNE</t>
  </si>
  <si>
    <t>SEP</t>
  </si>
  <si>
    <t>JUN</t>
  </si>
  <si>
    <t>Difference 2018</t>
  </si>
  <si>
    <t>Change From 2018</t>
  </si>
  <si>
    <t>Difference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</si>
</sst>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&quot;$&quot;#,##0.00_);[Red]\(&quot;$&quot;#,##0.00\)"/>
    <numFmt numFmtId="165" formatCode="_(&quot;$&quot;* #,##0.00_);_(&quot;$&quot;* \(#,##0.00\);_(&quot;$&quot;* &quot;-&quot;??_);_(@_)"/>
    <numFmt numFmtId="166" formatCode="_-&quot;$&quot;* #,##0.00_-;\-&quot;$&quot;* #,##0.00_-;_-&quot;$&quot;* &quot;-&quot;??;_-@_-"/>
    <numFmt numFmtId="167" formatCode="#,##0.00%"/>
    <numFmt numFmtId="168" formatCode="#,##0%"/>
    <numFmt numFmtId="169" formatCode="_-&quot;$&quot;* #,##0_-;\-&quot;$&quot;* #,##0_-;_-&quot;$&quot;* &quot;-&quot;??;_-@_-"/>
    <numFmt numFmtId="170" formatCode="&quot;$&quot;0.00"/>
    <numFmt numFmtId="171" formatCode="&quot;$&quot;#,##0.00"/>
  </numFmts>
  <fonts count="12">
    <font>
      <sz val="10"/>
      <color indexed="8"/>
      <name val="Helvetica"/>
    </font>
    <font>
      <sz val="11"/>
      <color indexed="8"/>
      <name val="Helvetica Neue"/>
      <family val="2"/>
    </font>
    <font>
      <b/>
      <sz val="11"/>
      <color indexed="8"/>
      <name val="Helvetica Neue"/>
      <family val="2"/>
    </font>
    <font>
      <b/>
      <sz val="11"/>
      <color indexed="8"/>
      <name val="Helvetica"/>
      <family val="2"/>
    </font>
    <font>
      <b/>
      <sz val="12"/>
      <color indexed="8"/>
      <name val="Helvetica"/>
      <family val="2"/>
    </font>
    <font>
      <sz val="11"/>
      <color indexed="8"/>
      <name val="Helvetica"/>
      <family val="2"/>
    </font>
    <font>
      <sz val="12"/>
      <color indexed="8"/>
      <name val="Helvetica"/>
      <family val="2"/>
    </font>
    <font>
      <sz val="11"/>
      <color indexed="8"/>
      <name val="Arial"/>
      <family val="2"/>
    </font>
    <font>
      <b/>
      <sz val="10"/>
      <color indexed="8"/>
      <name val="Helvetica Neue"/>
      <family val="2"/>
    </font>
    <font>
      <b/>
      <sz val="10"/>
      <color indexed="8"/>
      <name val="Helvetica"/>
      <family val="2"/>
    </font>
    <font>
      <sz val="11"/>
      <color indexed="8"/>
      <name val="Helvetica"/>
      <family val="2"/>
    </font>
    <font>
      <sz val="10"/>
      <color indexed="8"/>
      <name val="Helvetica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19"/>
        <bgColor auto="1"/>
      </patternFill>
    </fill>
    <fill>
      <patternFill patternType="solid">
        <fgColor indexed="21"/>
        <bgColor auto="1"/>
      </patternFill>
    </fill>
    <fill>
      <patternFill patternType="solid">
        <fgColor rgb="FFBBEA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45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11"/>
      </left>
      <right style="thin">
        <color indexed="11"/>
      </right>
      <top style="thin">
        <color indexed="9"/>
      </top>
      <bottom style="thin">
        <color indexed="11"/>
      </bottom>
      <diagonal/>
    </border>
    <border>
      <left style="thin">
        <color indexed="11"/>
      </left>
      <right/>
      <top style="thin">
        <color indexed="9"/>
      </top>
      <bottom style="thin">
        <color indexed="11"/>
      </bottom>
      <diagonal/>
    </border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/>
      <bottom style="thin">
        <color indexed="11"/>
      </bottom>
      <diagonal/>
    </border>
    <border>
      <left style="thin">
        <color indexed="11"/>
      </left>
      <right/>
      <top/>
      <bottom/>
      <diagonal/>
    </border>
    <border>
      <left style="thin">
        <color indexed="11"/>
      </left>
      <right/>
      <top style="thin">
        <color indexed="11"/>
      </top>
      <bottom/>
      <diagonal/>
    </border>
    <border>
      <left/>
      <right/>
      <top style="thin">
        <color indexed="11"/>
      </top>
      <bottom/>
      <diagonal/>
    </border>
    <border>
      <left style="thin">
        <color indexed="11"/>
      </left>
      <right/>
      <top style="thin">
        <color indexed="11"/>
      </top>
      <bottom style="medium">
        <color indexed="8"/>
      </bottom>
      <diagonal/>
    </border>
    <border>
      <left/>
      <right/>
      <top style="thin">
        <color indexed="11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11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1"/>
      </right>
      <top style="medium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medium">
        <color indexed="8"/>
      </top>
      <bottom style="thin">
        <color indexed="11"/>
      </bottom>
      <diagonal/>
    </border>
    <border>
      <left style="thin">
        <color indexed="11"/>
      </left>
      <right style="medium">
        <color indexed="8"/>
      </right>
      <top style="medium">
        <color indexed="8"/>
      </top>
      <bottom style="thin">
        <color indexed="11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1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medium">
        <color indexed="8"/>
      </right>
      <top style="thin">
        <color indexed="11"/>
      </top>
      <bottom style="thin">
        <color indexed="11"/>
      </bottom>
      <diagonal/>
    </border>
    <border>
      <left style="medium">
        <color indexed="8"/>
      </left>
      <right style="thin">
        <color indexed="8"/>
      </right>
      <top style="thin">
        <color indexed="11"/>
      </top>
      <bottom style="thin">
        <color indexed="11"/>
      </bottom>
      <diagonal/>
    </border>
    <border>
      <left style="medium">
        <color indexed="8"/>
      </left>
      <right style="thin">
        <color indexed="11"/>
      </right>
      <top style="thin">
        <color indexed="11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8"/>
      </bottom>
      <diagonal/>
    </border>
    <border>
      <left style="thin">
        <color indexed="11"/>
      </left>
      <right style="medium">
        <color indexed="8"/>
      </right>
      <top style="thin">
        <color indexed="11"/>
      </top>
      <bottom style="thin">
        <color indexed="8"/>
      </bottom>
      <diagonal/>
    </border>
    <border>
      <left style="medium">
        <color indexed="8"/>
      </left>
      <right style="thin"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1"/>
      </right>
      <top style="thin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thin">
        <color indexed="11"/>
      </bottom>
      <diagonal/>
    </border>
    <border>
      <left style="thin">
        <color indexed="11"/>
      </left>
      <right style="medium">
        <color indexed="8"/>
      </right>
      <top style="thin">
        <color indexed="8"/>
      </top>
      <bottom style="thin">
        <color indexed="11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11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1"/>
      </right>
      <top style="thin">
        <color indexed="8"/>
      </top>
      <bottom style="medium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medium">
        <color indexed="8"/>
      </bottom>
      <diagonal/>
    </border>
    <border>
      <left style="thin">
        <color indexed="11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1"/>
      </left>
      <right style="thin">
        <color indexed="11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11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12"/>
      </left>
      <right/>
      <top style="medium">
        <color indexed="8"/>
      </top>
      <bottom style="medium">
        <color indexed="13"/>
      </bottom>
      <diagonal/>
    </border>
    <border>
      <left/>
      <right/>
      <top style="medium">
        <color indexed="8"/>
      </top>
      <bottom style="medium">
        <color indexed="13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12"/>
      </right>
      <top style="medium">
        <color indexed="8"/>
      </top>
      <bottom/>
      <diagonal/>
    </border>
    <border>
      <left style="medium">
        <color indexed="13"/>
      </left>
      <right style="thin">
        <color indexed="13"/>
      </right>
      <top style="medium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medium">
        <color indexed="13"/>
      </top>
      <bottom style="thin">
        <color indexed="8"/>
      </bottom>
      <diagonal/>
    </border>
    <border>
      <left style="thin">
        <color indexed="13"/>
      </left>
      <right style="thin">
        <color indexed="13"/>
      </right>
      <top style="medium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8"/>
      </right>
      <top style="medium">
        <color indexed="13"/>
      </top>
      <bottom style="thin">
        <color indexed="13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/>
      <top/>
      <bottom/>
      <diagonal/>
    </border>
    <border>
      <left/>
      <right style="thin">
        <color indexed="12"/>
      </right>
      <top/>
      <bottom/>
      <diagonal/>
    </border>
    <border>
      <left style="medium">
        <color indexed="13"/>
      </left>
      <right style="thin">
        <color indexed="8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8"/>
      </right>
      <top style="thin">
        <color indexed="13"/>
      </top>
      <bottom style="thin">
        <color indexed="13"/>
      </bottom>
      <diagonal/>
    </border>
    <border>
      <left style="medium">
        <color indexed="13"/>
      </left>
      <right style="thin">
        <color indexed="8"/>
      </right>
      <top style="thin">
        <color indexed="13"/>
      </top>
      <bottom style="medium">
        <color indexed="8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medium">
        <color indexed="8"/>
      </bottom>
      <diagonal/>
    </border>
    <border>
      <left style="thin">
        <color indexed="13"/>
      </left>
      <right style="thin">
        <color indexed="8"/>
      </right>
      <top style="thin">
        <color indexed="13"/>
      </top>
      <bottom style="medium">
        <color indexed="8"/>
      </bottom>
      <diagonal/>
    </border>
    <border>
      <left style="thin">
        <color indexed="13"/>
      </left>
      <right style="medium">
        <color indexed="13"/>
      </right>
      <top style="medium">
        <color indexed="13"/>
      </top>
      <bottom style="thin">
        <color indexed="13"/>
      </bottom>
      <diagonal/>
    </border>
    <border>
      <left style="medium">
        <color indexed="13"/>
      </left>
      <right/>
      <top/>
      <bottom/>
      <diagonal/>
    </border>
    <border>
      <left style="medium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medium">
        <color indexed="13"/>
      </right>
      <top style="thin">
        <color indexed="13"/>
      </top>
      <bottom style="thin">
        <color indexed="13"/>
      </bottom>
      <diagonal/>
    </border>
    <border>
      <left style="medium">
        <color indexed="13"/>
      </left>
      <right style="thin">
        <color indexed="13"/>
      </right>
      <top style="thin">
        <color indexed="13"/>
      </top>
      <bottom style="medium">
        <color indexed="8"/>
      </bottom>
      <diagonal/>
    </border>
    <border>
      <left style="thin">
        <color indexed="13"/>
      </left>
      <right style="medium">
        <color indexed="13"/>
      </right>
      <top style="thin">
        <color indexed="13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12"/>
      </bottom>
      <diagonal/>
    </border>
    <border>
      <left/>
      <right/>
      <top/>
      <bottom style="thin">
        <color indexed="12"/>
      </bottom>
      <diagonal/>
    </border>
    <border>
      <left/>
      <right style="thin">
        <color indexed="12"/>
      </right>
      <top/>
      <bottom style="thin">
        <color indexed="12"/>
      </bottom>
      <diagonal/>
    </border>
    <border>
      <left/>
      <right style="thin">
        <color indexed="11"/>
      </right>
      <top/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medium">
        <color indexed="8"/>
      </bottom>
      <diagonal/>
    </border>
    <border>
      <left style="thin">
        <color indexed="11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3"/>
      </bottom>
      <diagonal/>
    </border>
    <border>
      <left style="thin">
        <color indexed="8"/>
      </left>
      <right style="thin">
        <color indexed="13"/>
      </right>
      <top style="thin">
        <color indexed="8"/>
      </top>
      <bottom style="thin">
        <color indexed="8"/>
      </bottom>
      <diagonal/>
    </border>
    <border>
      <left style="thin">
        <color indexed="13"/>
      </left>
      <right style="thin">
        <color indexed="13"/>
      </right>
      <top style="thin">
        <color indexed="8"/>
      </top>
      <bottom style="thin">
        <color indexed="8"/>
      </bottom>
      <diagonal/>
    </border>
    <border>
      <left style="thin">
        <color indexed="13"/>
      </left>
      <right/>
      <top style="thin">
        <color indexed="13"/>
      </top>
      <bottom style="thin">
        <color indexed="13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13"/>
      </top>
      <bottom style="thin">
        <color indexed="13"/>
      </bottom>
      <diagonal/>
    </border>
    <border>
      <left/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3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13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13"/>
      </bottom>
      <diagonal/>
    </border>
    <border>
      <left/>
      <right style="thin">
        <color indexed="8"/>
      </right>
      <top style="thin">
        <color indexed="13"/>
      </top>
      <bottom style="thin">
        <color indexed="13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13"/>
      </left>
      <right style="thin">
        <color indexed="13"/>
      </right>
      <top style="thin">
        <color indexed="8"/>
      </top>
      <bottom style="thin">
        <color indexed="12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20"/>
      </bottom>
      <diagonal/>
    </border>
    <border>
      <left style="thin">
        <color indexed="8"/>
      </left>
      <right/>
      <top style="thin">
        <color indexed="20"/>
      </top>
      <bottom style="thin">
        <color indexed="8"/>
      </bottom>
      <diagonal/>
    </border>
    <border>
      <left/>
      <right/>
      <top style="thin">
        <color indexed="20"/>
      </top>
      <bottom/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thin">
        <color indexed="8"/>
      </left>
      <right style="thin">
        <color indexed="20"/>
      </right>
      <top style="thin">
        <color indexed="8"/>
      </top>
      <bottom style="thin">
        <color indexed="8"/>
      </bottom>
      <diagonal/>
    </border>
    <border>
      <left style="thin">
        <color indexed="20"/>
      </left>
      <right style="thin">
        <color indexed="20"/>
      </right>
      <top style="thin">
        <color indexed="8"/>
      </top>
      <bottom style="thin">
        <color indexed="20"/>
      </bottom>
      <diagonal/>
    </border>
    <border>
      <left style="thin">
        <color indexed="20"/>
      </left>
      <right style="thin">
        <color indexed="8"/>
      </right>
      <top style="thin">
        <color indexed="8"/>
      </top>
      <bottom style="thin">
        <color indexed="20"/>
      </bottom>
      <diagonal/>
    </border>
    <border>
      <left style="thin">
        <color indexed="8"/>
      </left>
      <right style="thin">
        <color indexed="20"/>
      </right>
      <top/>
      <bottom style="thin">
        <color indexed="20"/>
      </bottom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 style="thin">
        <color indexed="20"/>
      </left>
      <right/>
      <top/>
      <bottom style="thin">
        <color indexed="20"/>
      </bottom>
      <diagonal/>
    </border>
    <border>
      <left/>
      <right/>
      <top/>
      <bottom style="thin">
        <color indexed="20"/>
      </bottom>
      <diagonal/>
    </border>
    <border>
      <left style="thin">
        <color indexed="20"/>
      </left>
      <right style="thin">
        <color indexed="8"/>
      </right>
      <top style="thin">
        <color indexed="20"/>
      </top>
      <bottom style="thin">
        <color indexed="20"/>
      </bottom>
      <diagonal/>
    </border>
    <border>
      <left style="thin">
        <color indexed="20"/>
      </left>
      <right/>
      <top/>
      <bottom/>
      <diagonal/>
    </border>
    <border>
      <left style="thin">
        <color indexed="20"/>
      </left>
      <right style="thin">
        <color indexed="20"/>
      </right>
      <top/>
      <bottom style="thin">
        <color indexed="20"/>
      </bottom>
      <diagonal/>
    </border>
    <border>
      <left/>
      <right/>
      <top style="thin">
        <color indexed="20"/>
      </top>
      <bottom style="thin">
        <color indexed="8"/>
      </bottom>
      <diagonal/>
    </border>
    <border>
      <left/>
      <right style="thin">
        <color indexed="11"/>
      </right>
      <top style="thin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20"/>
      </top>
      <bottom style="medium">
        <color indexed="8"/>
      </bottom>
      <diagonal/>
    </border>
    <border>
      <left style="thin">
        <color indexed="2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 style="thin">
        <color indexed="8"/>
      </left>
      <right style="thin">
        <color indexed="20"/>
      </right>
      <top style="thin">
        <color indexed="8"/>
      </top>
      <bottom style="thin">
        <color indexed="20"/>
      </bottom>
      <diagonal/>
    </border>
    <border>
      <left style="thin">
        <color indexed="8"/>
      </left>
      <right style="thin">
        <color indexed="22"/>
      </right>
      <top style="thin">
        <color indexed="8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8"/>
      </top>
      <bottom style="thin">
        <color indexed="22"/>
      </bottom>
      <diagonal/>
    </border>
    <border>
      <left style="thin">
        <color indexed="22"/>
      </left>
      <right/>
      <top style="thin">
        <color indexed="8"/>
      </top>
      <bottom style="thin">
        <color indexed="22"/>
      </bottom>
      <diagonal/>
    </border>
    <border>
      <left style="thin">
        <color indexed="8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 style="thin">
        <color indexed="8"/>
      </bottom>
      <diagonal/>
    </border>
    <border>
      <left style="thin">
        <color indexed="22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2">
    <xf numFmtId="0" fontId="0" fillId="0" borderId="0" applyNumberFormat="0" applyFill="0" applyBorder="0" applyProtection="0">
      <alignment vertical="top" wrapText="1"/>
    </xf>
    <xf numFmtId="165" fontId="11" fillId="0" borderId="0" applyFont="0" applyFill="0" applyBorder="0" applyAlignment="0" applyProtection="0"/>
  </cellStyleXfs>
  <cellXfs count="344">
    <xf numFmtId="0" fontId="0" fillId="0" borderId="0" xfId="0" applyFont="1" applyAlignment="1">
      <alignment vertical="top" wrapText="1"/>
    </xf>
    <xf numFmtId="0" fontId="1" fillId="0" borderId="0" xfId="0" applyNumberFormat="1" applyFont="1" applyAlignment="1">
      <alignment horizontal="center" vertical="top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left" vertical="center" wrapText="1"/>
    </xf>
    <xf numFmtId="0" fontId="3" fillId="3" borderId="4" xfId="0" applyNumberFormat="1" applyFont="1" applyFill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66" fontId="3" fillId="2" borderId="5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left" vertical="center" wrapText="1"/>
    </xf>
    <xf numFmtId="10" fontId="3" fillId="2" borderId="8" xfId="0" applyNumberFormat="1" applyFont="1" applyFill="1" applyBorder="1" applyAlignment="1">
      <alignment horizontal="center" vertical="center" wrapText="1"/>
    </xf>
    <xf numFmtId="167" fontId="3" fillId="2" borderId="5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168" fontId="3" fillId="2" borderId="9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3" fontId="3" fillId="2" borderId="13" xfId="0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2" fontId="3" fillId="2" borderId="13" xfId="0" applyNumberFormat="1" applyFont="1" applyFill="1" applyBorder="1" applyAlignment="1">
      <alignment horizontal="center" vertical="center" wrapText="1"/>
    </xf>
    <xf numFmtId="166" fontId="3" fillId="2" borderId="13" xfId="0" applyNumberFormat="1" applyFont="1" applyFill="1" applyBorder="1" applyAlignment="1">
      <alignment horizontal="center" vertical="center" wrapText="1"/>
    </xf>
    <xf numFmtId="10" fontId="3" fillId="2" borderId="13" xfId="0" applyNumberFormat="1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3" fontId="5" fillId="2" borderId="22" xfId="0" applyNumberFormat="1" applyFont="1" applyFill="1" applyBorder="1" applyAlignment="1">
      <alignment horizontal="center" wrapText="1"/>
    </xf>
    <xf numFmtId="3" fontId="5" fillId="2" borderId="22" xfId="0" applyNumberFormat="1" applyFont="1" applyFill="1" applyBorder="1" applyAlignment="1">
      <alignment horizontal="center"/>
    </xf>
    <xf numFmtId="10" fontId="5" fillId="2" borderId="22" xfId="0" applyNumberFormat="1" applyFont="1" applyFill="1" applyBorder="1" applyAlignment="1">
      <alignment horizontal="center"/>
    </xf>
    <xf numFmtId="166" fontId="5" fillId="2" borderId="22" xfId="0" applyNumberFormat="1" applyFont="1" applyFill="1" applyBorder="1" applyAlignment="1">
      <alignment horizontal="left"/>
    </xf>
    <xf numFmtId="166" fontId="5" fillId="2" borderId="22" xfId="0" applyNumberFormat="1" applyFont="1" applyFill="1" applyBorder="1" applyAlignment="1">
      <alignment horizontal="center"/>
    </xf>
    <xf numFmtId="167" fontId="5" fillId="2" borderId="22" xfId="0" applyNumberFormat="1" applyFont="1" applyFill="1" applyBorder="1" applyAlignment="1">
      <alignment horizontal="center"/>
    </xf>
    <xf numFmtId="169" fontId="5" fillId="2" borderId="22" xfId="0" applyNumberFormat="1" applyFont="1" applyFill="1" applyBorder="1" applyAlignment="1">
      <alignment horizontal="center"/>
    </xf>
    <xf numFmtId="166" fontId="5" fillId="2" borderId="23" xfId="0" applyNumberFormat="1" applyFont="1" applyFill="1" applyBorder="1" applyAlignment="1">
      <alignment horizontal="center"/>
    </xf>
    <xf numFmtId="164" fontId="5" fillId="2" borderId="24" xfId="0" applyNumberFormat="1" applyFont="1" applyFill="1" applyBorder="1" applyAlignment="1">
      <alignment horizontal="center"/>
    </xf>
    <xf numFmtId="164" fontId="5" fillId="2" borderId="6" xfId="0" applyNumberFormat="1" applyFont="1" applyFill="1" applyBorder="1" applyAlignment="1">
      <alignment horizontal="center"/>
    </xf>
    <xf numFmtId="164" fontId="5" fillId="2" borderId="25" xfId="0" applyNumberFormat="1" applyFont="1" applyFill="1" applyBorder="1" applyAlignment="1">
      <alignment horizontal="center"/>
    </xf>
    <xf numFmtId="164" fontId="5" fillId="2" borderId="27" xfId="0" applyNumberFormat="1" applyFont="1" applyFill="1" applyBorder="1" applyAlignment="1">
      <alignment horizontal="center"/>
    </xf>
    <xf numFmtId="164" fontId="5" fillId="2" borderId="28" xfId="0" applyNumberFormat="1" applyFont="1" applyFill="1" applyBorder="1" applyAlignment="1">
      <alignment horizontal="center"/>
    </xf>
    <xf numFmtId="164" fontId="5" fillId="2" borderId="29" xfId="0" applyNumberFormat="1" applyFont="1" applyFill="1" applyBorder="1" applyAlignment="1">
      <alignment horizontal="center"/>
    </xf>
    <xf numFmtId="169" fontId="5" fillId="2" borderId="22" xfId="0" applyNumberFormat="1" applyFont="1" applyFill="1" applyBorder="1" applyAlignment="1">
      <alignment horizontal="left"/>
    </xf>
    <xf numFmtId="49" fontId="3" fillId="2" borderId="30" xfId="0" applyNumberFormat="1" applyFont="1" applyFill="1" applyBorder="1" applyAlignment="1">
      <alignment horizontal="center"/>
    </xf>
    <xf numFmtId="166" fontId="3" fillId="2" borderId="31" xfId="0" applyNumberFormat="1" applyFont="1" applyFill="1" applyBorder="1" applyAlignment="1">
      <alignment horizontal="center"/>
    </xf>
    <xf numFmtId="166" fontId="3" fillId="2" borderId="32" xfId="0" applyNumberFormat="1" applyFont="1" applyFill="1" applyBorder="1" applyAlignment="1">
      <alignment horizontal="center"/>
    </xf>
    <xf numFmtId="164" fontId="5" fillId="2" borderId="33" xfId="0" applyNumberFormat="1" applyFont="1" applyFill="1" applyBorder="1" applyAlignment="1">
      <alignment horizontal="center"/>
    </xf>
    <xf numFmtId="166" fontId="5" fillId="2" borderId="34" xfId="0" applyNumberFormat="1" applyFont="1" applyFill="1" applyBorder="1" applyAlignment="1">
      <alignment horizontal="center"/>
    </xf>
    <xf numFmtId="166" fontId="5" fillId="2" borderId="35" xfId="0" applyNumberFormat="1" applyFont="1" applyFill="1" applyBorder="1" applyAlignment="1">
      <alignment horizontal="center"/>
    </xf>
    <xf numFmtId="166" fontId="5" fillId="2" borderId="28" xfId="0" applyNumberFormat="1" applyFont="1" applyFill="1" applyBorder="1" applyAlignment="1">
      <alignment horizontal="center"/>
    </xf>
    <xf numFmtId="166" fontId="5" fillId="2" borderId="29" xfId="0" applyNumberFormat="1" applyFont="1" applyFill="1" applyBorder="1" applyAlignment="1">
      <alignment horizontal="center"/>
    </xf>
    <xf numFmtId="49" fontId="3" fillId="2" borderId="36" xfId="0" applyNumberFormat="1" applyFont="1" applyFill="1" applyBorder="1" applyAlignment="1">
      <alignment horizontal="center"/>
    </xf>
    <xf numFmtId="166" fontId="3" fillId="2" borderId="22" xfId="0" applyNumberFormat="1" applyFont="1" applyFill="1" applyBorder="1" applyAlignment="1">
      <alignment horizontal="center"/>
    </xf>
    <xf numFmtId="166" fontId="3" fillId="2" borderId="23" xfId="0" applyNumberFormat="1" applyFont="1" applyFill="1" applyBorder="1" applyAlignment="1">
      <alignment horizontal="center"/>
    </xf>
    <xf numFmtId="3" fontId="5" fillId="2" borderId="38" xfId="0" applyNumberFormat="1" applyFont="1" applyFill="1" applyBorder="1" applyAlignment="1">
      <alignment horizontal="center" wrapText="1"/>
    </xf>
    <xf numFmtId="3" fontId="5" fillId="2" borderId="38" xfId="0" applyNumberFormat="1" applyFont="1" applyFill="1" applyBorder="1" applyAlignment="1">
      <alignment horizontal="center"/>
    </xf>
    <xf numFmtId="10" fontId="5" fillId="2" borderId="38" xfId="0" applyNumberFormat="1" applyFont="1" applyFill="1" applyBorder="1" applyAlignment="1">
      <alignment horizontal="center"/>
    </xf>
    <xf numFmtId="166" fontId="5" fillId="2" borderId="38" xfId="0" applyNumberFormat="1" applyFont="1" applyFill="1" applyBorder="1" applyAlignment="1">
      <alignment horizontal="center"/>
    </xf>
    <xf numFmtId="167" fontId="5" fillId="2" borderId="38" xfId="0" applyNumberFormat="1" applyFont="1" applyFill="1" applyBorder="1" applyAlignment="1">
      <alignment horizontal="center"/>
    </xf>
    <xf numFmtId="169" fontId="5" fillId="2" borderId="38" xfId="0" applyNumberFormat="1" applyFont="1" applyFill="1" applyBorder="1" applyAlignment="1">
      <alignment horizontal="center"/>
    </xf>
    <xf numFmtId="166" fontId="5" fillId="2" borderId="39" xfId="0" applyNumberFormat="1" applyFont="1" applyFill="1" applyBorder="1" applyAlignment="1">
      <alignment horizontal="center"/>
    </xf>
    <xf numFmtId="164" fontId="6" fillId="2" borderId="43" xfId="0" applyNumberFormat="1" applyFont="1" applyFill="1" applyBorder="1" applyAlignment="1">
      <alignment horizontal="center"/>
    </xf>
    <xf numFmtId="164" fontId="6" fillId="2" borderId="44" xfId="0" applyNumberFormat="1" applyFont="1" applyFill="1" applyBorder="1" applyAlignment="1">
      <alignment horizontal="center"/>
    </xf>
    <xf numFmtId="164" fontId="6" fillId="2" borderId="45" xfId="0" applyNumberFormat="1" applyFont="1" applyFill="1" applyBorder="1" applyAlignment="1">
      <alignment horizontal="center"/>
    </xf>
    <xf numFmtId="9" fontId="3" fillId="0" borderId="46" xfId="0" applyNumberFormat="1" applyFont="1" applyBorder="1" applyAlignment="1">
      <alignment horizontal="left" vertical="center" wrapText="1"/>
    </xf>
    <xf numFmtId="0" fontId="3" fillId="0" borderId="46" xfId="0" applyFont="1" applyBorder="1" applyAlignment="1">
      <alignment horizontal="center" vertical="center" wrapText="1"/>
    </xf>
    <xf numFmtId="167" fontId="3" fillId="2" borderId="46" xfId="0" applyNumberFormat="1" applyFont="1" applyFill="1" applyBorder="1" applyAlignment="1">
      <alignment horizontal="center" vertical="center" wrapText="1"/>
    </xf>
    <xf numFmtId="10" fontId="3" fillId="2" borderId="46" xfId="0" applyNumberFormat="1" applyFont="1" applyFill="1" applyBorder="1" applyAlignment="1">
      <alignment horizontal="center" vertical="center" wrapText="1"/>
    </xf>
    <xf numFmtId="170" fontId="3" fillId="2" borderId="46" xfId="0" applyNumberFormat="1" applyFont="1" applyFill="1" applyBorder="1" applyAlignment="1">
      <alignment horizontal="center" vertical="center" wrapText="1"/>
    </xf>
    <xf numFmtId="166" fontId="3" fillId="2" borderId="46" xfId="0" applyNumberFormat="1" applyFont="1" applyFill="1" applyBorder="1" applyAlignment="1">
      <alignment horizontal="center" vertical="center" wrapText="1"/>
    </xf>
    <xf numFmtId="169" fontId="3" fillId="2" borderId="46" xfId="0" applyNumberFormat="1" applyFont="1" applyFill="1" applyBorder="1" applyAlignment="1">
      <alignment horizontal="center" vertical="center" wrapText="1"/>
    </xf>
    <xf numFmtId="0" fontId="3" fillId="2" borderId="46" xfId="0" applyFont="1" applyFill="1" applyBorder="1" applyAlignment="1">
      <alignment horizontal="center" vertical="center" wrapText="1"/>
    </xf>
    <xf numFmtId="166" fontId="3" fillId="2" borderId="47" xfId="0" applyNumberFormat="1" applyFont="1" applyFill="1" applyBorder="1" applyAlignment="1">
      <alignment horizontal="center"/>
    </xf>
    <xf numFmtId="166" fontId="5" fillId="2" borderId="38" xfId="0" applyNumberFormat="1" applyFont="1" applyFill="1" applyBorder="1" applyAlignment="1">
      <alignment horizontal="left"/>
    </xf>
    <xf numFmtId="0" fontId="3" fillId="0" borderId="46" xfId="0" applyFont="1" applyBorder="1" applyAlignment="1">
      <alignment horizontal="left" wrapText="1"/>
    </xf>
    <xf numFmtId="3" fontId="5" fillId="2" borderId="46" xfId="0" applyNumberFormat="1" applyFont="1" applyFill="1" applyBorder="1" applyAlignment="1">
      <alignment horizontal="center" wrapText="1"/>
    </xf>
    <xf numFmtId="10" fontId="5" fillId="2" borderId="46" xfId="0" applyNumberFormat="1" applyFont="1" applyFill="1" applyBorder="1" applyAlignment="1">
      <alignment horizontal="center"/>
    </xf>
    <xf numFmtId="166" fontId="5" fillId="2" borderId="46" xfId="0" applyNumberFormat="1" applyFont="1" applyFill="1" applyBorder="1" applyAlignment="1">
      <alignment horizontal="center"/>
    </xf>
    <xf numFmtId="167" fontId="5" fillId="2" borderId="48" xfId="0" applyNumberFormat="1" applyFont="1" applyFill="1" applyBorder="1" applyAlignment="1">
      <alignment horizontal="center"/>
    </xf>
    <xf numFmtId="171" fontId="5" fillId="2" borderId="49" xfId="0" applyNumberFormat="1" applyFont="1" applyFill="1" applyBorder="1" applyAlignment="1">
      <alignment horizontal="center"/>
    </xf>
    <xf numFmtId="169" fontId="5" fillId="2" borderId="50" xfId="0" applyNumberFormat="1" applyFont="1" applyFill="1" applyBorder="1" applyAlignment="1">
      <alignment horizontal="center"/>
    </xf>
    <xf numFmtId="164" fontId="5" fillId="2" borderId="49" xfId="0" applyNumberFormat="1" applyFont="1" applyFill="1" applyBorder="1" applyAlignment="1">
      <alignment horizontal="center"/>
    </xf>
    <xf numFmtId="164" fontId="5" fillId="2" borderId="51" xfId="0" applyNumberFormat="1" applyFont="1" applyFill="1" applyBorder="1" applyAlignment="1">
      <alignment horizontal="center"/>
    </xf>
    <xf numFmtId="167" fontId="5" fillId="2" borderId="46" xfId="0" applyNumberFormat="1" applyFont="1" applyFill="1" applyBorder="1" applyAlignment="1">
      <alignment horizontal="center"/>
    </xf>
    <xf numFmtId="164" fontId="5" fillId="2" borderId="46" xfId="0" applyNumberFormat="1" applyFont="1" applyFill="1" applyBorder="1" applyAlignment="1">
      <alignment horizontal="center"/>
    </xf>
    <xf numFmtId="0" fontId="5" fillId="2" borderId="52" xfId="0" applyFont="1" applyFill="1" applyBorder="1" applyAlignment="1">
      <alignment horizontal="center"/>
    </xf>
    <xf numFmtId="166" fontId="5" fillId="2" borderId="54" xfId="0" applyNumberFormat="1" applyFont="1" applyFill="1" applyBorder="1" applyAlignment="1">
      <alignment horizontal="center"/>
    </xf>
    <xf numFmtId="166" fontId="5" fillId="2" borderId="55" xfId="0" applyNumberFormat="1" applyFont="1" applyFill="1" applyBorder="1" applyAlignment="1">
      <alignment horizontal="center"/>
    </xf>
    <xf numFmtId="0" fontId="1" fillId="0" borderId="57" xfId="0" applyFont="1" applyBorder="1" applyAlignment="1">
      <alignment horizontal="center" vertical="top"/>
    </xf>
    <xf numFmtId="0" fontId="1" fillId="0" borderId="58" xfId="0" applyFont="1" applyBorder="1" applyAlignment="1">
      <alignment horizontal="center" vertical="top"/>
    </xf>
    <xf numFmtId="169" fontId="1" fillId="0" borderId="58" xfId="0" applyNumberFormat="1" applyFont="1" applyBorder="1" applyAlignment="1">
      <alignment horizontal="left" vertical="top"/>
    </xf>
    <xf numFmtId="166" fontId="1" fillId="0" borderId="58" xfId="0" applyNumberFormat="1" applyFont="1" applyBorder="1" applyAlignment="1">
      <alignment horizontal="center" vertical="top"/>
    </xf>
    <xf numFmtId="0" fontId="1" fillId="0" borderId="59" xfId="0" applyFont="1" applyBorder="1" applyAlignment="1">
      <alignment horizontal="center" vertical="top"/>
    </xf>
    <xf numFmtId="0" fontId="1" fillId="0" borderId="60" xfId="0" applyFont="1" applyBorder="1" applyAlignment="1">
      <alignment horizontal="center" vertical="top"/>
    </xf>
    <xf numFmtId="0" fontId="1" fillId="0" borderId="61" xfId="0" applyFont="1" applyBorder="1" applyAlignment="1">
      <alignment horizontal="center" vertical="top"/>
    </xf>
    <xf numFmtId="0" fontId="1" fillId="0" borderId="62" xfId="0" applyFont="1" applyBorder="1" applyAlignment="1">
      <alignment horizontal="center" vertical="top"/>
    </xf>
    <xf numFmtId="0" fontId="1" fillId="0" borderId="67" xfId="0" applyFont="1" applyBorder="1" applyAlignment="1">
      <alignment horizontal="center" vertical="top"/>
    </xf>
    <xf numFmtId="0" fontId="1" fillId="0" borderId="68" xfId="0" applyFont="1" applyBorder="1" applyAlignment="1">
      <alignment horizontal="center" vertical="top"/>
    </xf>
    <xf numFmtId="0" fontId="1" fillId="0" borderId="69" xfId="0" applyFont="1" applyBorder="1" applyAlignment="1">
      <alignment horizontal="center" vertical="top"/>
    </xf>
    <xf numFmtId="0" fontId="1" fillId="0" borderId="70" xfId="0" applyFont="1" applyBorder="1" applyAlignment="1">
      <alignment horizontal="center" vertical="top"/>
    </xf>
    <xf numFmtId="166" fontId="7" fillId="0" borderId="72" xfId="0" applyNumberFormat="1" applyFont="1" applyBorder="1" applyAlignment="1">
      <alignment horizontal="center"/>
    </xf>
    <xf numFmtId="166" fontId="7" fillId="0" borderId="73" xfId="0" applyNumberFormat="1" applyFont="1" applyBorder="1" applyAlignment="1">
      <alignment horizontal="center"/>
    </xf>
    <xf numFmtId="166" fontId="7" fillId="0" borderId="76" xfId="0" applyNumberFormat="1" applyFont="1" applyBorder="1" applyAlignment="1">
      <alignment horizontal="center"/>
    </xf>
    <xf numFmtId="0" fontId="1" fillId="0" borderId="78" xfId="0" applyFont="1" applyBorder="1" applyAlignment="1">
      <alignment horizontal="center" vertical="top"/>
    </xf>
    <xf numFmtId="166" fontId="7" fillId="0" borderId="80" xfId="0" applyNumberFormat="1" applyFont="1" applyBorder="1" applyAlignment="1">
      <alignment horizontal="center"/>
    </xf>
    <xf numFmtId="166" fontId="7" fillId="0" borderId="82" xfId="0" applyNumberFormat="1" applyFont="1" applyBorder="1" applyAlignment="1">
      <alignment horizontal="center"/>
    </xf>
    <xf numFmtId="0" fontId="1" fillId="0" borderId="83" xfId="0" applyFont="1" applyBorder="1" applyAlignment="1">
      <alignment horizontal="center" vertical="top"/>
    </xf>
    <xf numFmtId="0" fontId="1" fillId="0" borderId="84" xfId="0" applyFont="1" applyBorder="1" applyAlignment="1">
      <alignment horizontal="center" vertical="top"/>
    </xf>
    <xf numFmtId="0" fontId="1" fillId="0" borderId="85" xfId="0" applyFont="1" applyBorder="1" applyAlignment="1">
      <alignment horizontal="center" vertical="top"/>
    </xf>
    <xf numFmtId="0" fontId="1" fillId="0" borderId="0" xfId="0" applyNumberFormat="1" applyFont="1" applyAlignment="1">
      <alignment horizontal="center" vertical="top"/>
    </xf>
    <xf numFmtId="0" fontId="8" fillId="3" borderId="86" xfId="0" applyFont="1" applyFill="1" applyBorder="1" applyAlignment="1">
      <alignment horizontal="center" vertical="top" wrapText="1"/>
    </xf>
    <xf numFmtId="3" fontId="9" fillId="4" borderId="87" xfId="0" applyNumberFormat="1" applyFont="1" applyFill="1" applyBorder="1" applyAlignment="1">
      <alignment horizontal="center" vertical="top" wrapText="1"/>
    </xf>
    <xf numFmtId="49" fontId="9" fillId="4" borderId="28" xfId="0" applyNumberFormat="1" applyFont="1" applyFill="1" applyBorder="1" applyAlignment="1">
      <alignment horizontal="center" vertical="top" wrapText="1"/>
    </xf>
    <xf numFmtId="49" fontId="3" fillId="4" borderId="88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3" fillId="4" borderId="89" xfId="0" applyNumberFormat="1" applyFont="1" applyFill="1" applyBorder="1" applyAlignment="1">
      <alignment horizontal="center" vertical="center" wrapText="1"/>
    </xf>
    <xf numFmtId="0" fontId="9" fillId="5" borderId="22" xfId="0" applyNumberFormat="1" applyFont="1" applyFill="1" applyBorder="1" applyAlignment="1">
      <alignment horizontal="center" vertical="top" wrapText="1"/>
    </xf>
    <xf numFmtId="0" fontId="5" fillId="6" borderId="22" xfId="0" applyNumberFormat="1" applyFont="1" applyFill="1" applyBorder="1" applyAlignment="1">
      <alignment horizontal="center" vertical="top"/>
    </xf>
    <xf numFmtId="166" fontId="5" fillId="6" borderId="22" xfId="0" applyNumberFormat="1" applyFont="1" applyFill="1" applyBorder="1" applyAlignment="1">
      <alignment horizontal="left" vertical="top"/>
    </xf>
    <xf numFmtId="0" fontId="5" fillId="7" borderId="22" xfId="0" applyNumberFormat="1" applyFont="1" applyFill="1" applyBorder="1" applyAlignment="1">
      <alignment horizontal="center" vertical="top"/>
    </xf>
    <xf numFmtId="166" fontId="5" fillId="7" borderId="90" xfId="0" applyNumberFormat="1" applyFont="1" applyFill="1" applyBorder="1" applyAlignment="1">
      <alignment horizontal="left" vertical="top"/>
    </xf>
    <xf numFmtId="0" fontId="5" fillId="8" borderId="5" xfId="0" applyFont="1" applyFill="1" applyBorder="1" applyAlignment="1">
      <alignment horizontal="center" vertical="top"/>
    </xf>
    <xf numFmtId="166" fontId="5" fillId="8" borderId="5" xfId="0" applyNumberFormat="1" applyFont="1" applyFill="1" applyBorder="1" applyAlignment="1">
      <alignment horizontal="left" vertical="top"/>
    </xf>
    <xf numFmtId="166" fontId="5" fillId="8" borderId="5" xfId="0" applyNumberFormat="1" applyFont="1" applyFill="1" applyBorder="1" applyAlignment="1">
      <alignment horizontal="center" vertical="top"/>
    </xf>
    <xf numFmtId="3" fontId="5" fillId="8" borderId="5" xfId="0" applyNumberFormat="1" applyFont="1" applyFill="1" applyBorder="1" applyAlignment="1">
      <alignment horizontal="center" vertical="top"/>
    </xf>
    <xf numFmtId="0" fontId="5" fillId="7" borderId="91" xfId="0" applyNumberFormat="1" applyFont="1" applyFill="1" applyBorder="1" applyAlignment="1">
      <alignment horizontal="center" vertical="top"/>
    </xf>
    <xf numFmtId="166" fontId="5" fillId="7" borderId="92" xfId="0" applyNumberFormat="1" applyFont="1" applyFill="1" applyBorder="1" applyAlignment="1">
      <alignment horizontal="left" vertical="top"/>
    </xf>
    <xf numFmtId="0" fontId="5" fillId="8" borderId="93" xfId="0" applyFont="1" applyFill="1" applyBorder="1" applyAlignment="1">
      <alignment horizontal="center" vertical="top"/>
    </xf>
    <xf numFmtId="166" fontId="5" fillId="8" borderId="93" xfId="0" applyNumberFormat="1" applyFont="1" applyFill="1" applyBorder="1" applyAlignment="1">
      <alignment horizontal="left" vertical="top"/>
    </xf>
    <xf numFmtId="0" fontId="5" fillId="0" borderId="22" xfId="0" applyNumberFormat="1" applyFont="1" applyBorder="1" applyAlignment="1">
      <alignment horizontal="center" vertical="top"/>
    </xf>
    <xf numFmtId="166" fontId="5" fillId="0" borderId="22" xfId="0" applyNumberFormat="1" applyFont="1" applyBorder="1" applyAlignment="1">
      <alignment horizontal="left" vertical="top"/>
    </xf>
    <xf numFmtId="3" fontId="5" fillId="7" borderId="22" xfId="0" applyNumberFormat="1" applyFont="1" applyFill="1" applyBorder="1" applyAlignment="1">
      <alignment horizontal="center" vertical="top"/>
    </xf>
    <xf numFmtId="3" fontId="5" fillId="0" borderId="22" xfId="0" applyNumberFormat="1" applyFont="1" applyBorder="1" applyAlignment="1">
      <alignment horizontal="center" vertical="top"/>
    </xf>
    <xf numFmtId="166" fontId="5" fillId="7" borderId="22" xfId="0" applyNumberFormat="1" applyFont="1" applyFill="1" applyBorder="1" applyAlignment="1">
      <alignment horizontal="left" vertical="top"/>
    </xf>
    <xf numFmtId="0" fontId="5" fillId="8" borderId="92" xfId="0" applyFont="1" applyFill="1" applyBorder="1" applyAlignment="1">
      <alignment horizontal="center" vertical="top"/>
    </xf>
    <xf numFmtId="3" fontId="5" fillId="7" borderId="91" xfId="0" applyNumberFormat="1" applyFont="1" applyFill="1" applyBorder="1" applyAlignment="1">
      <alignment horizontal="center" vertical="top"/>
    </xf>
    <xf numFmtId="166" fontId="5" fillId="7" borderId="91" xfId="0" applyNumberFormat="1" applyFont="1" applyFill="1" applyBorder="1" applyAlignment="1">
      <alignment horizontal="left" vertical="top"/>
    </xf>
    <xf numFmtId="49" fontId="9" fillId="4" borderId="22" xfId="0" applyNumberFormat="1" applyFont="1" applyFill="1" applyBorder="1" applyAlignment="1">
      <alignment horizontal="center" vertical="top" wrapText="1"/>
    </xf>
    <xf numFmtId="3" fontId="3" fillId="4" borderId="22" xfId="0" applyNumberFormat="1" applyFont="1" applyFill="1" applyBorder="1" applyAlignment="1">
      <alignment horizontal="center" vertical="top"/>
    </xf>
    <xf numFmtId="166" fontId="3" fillId="4" borderId="94" xfId="0" applyNumberFormat="1" applyFont="1" applyFill="1" applyBorder="1" applyAlignment="1">
      <alignment horizontal="center" vertical="top"/>
    </xf>
    <xf numFmtId="0" fontId="9" fillId="0" borderId="22" xfId="0" applyFont="1" applyBorder="1" applyAlignment="1">
      <alignment horizontal="center" vertical="top" wrapText="1"/>
    </xf>
    <xf numFmtId="171" fontId="3" fillId="0" borderId="95" xfId="0" applyNumberFormat="1" applyFont="1" applyBorder="1" applyAlignment="1">
      <alignment horizontal="center" vertical="top"/>
    </xf>
    <xf numFmtId="166" fontId="3" fillId="4" borderId="72" xfId="0" applyNumberFormat="1" applyFont="1" applyFill="1" applyBorder="1" applyAlignment="1">
      <alignment horizontal="center" vertical="top"/>
    </xf>
    <xf numFmtId="171" fontId="3" fillId="0" borderId="96" xfId="0" applyNumberFormat="1" applyFont="1" applyBorder="1" applyAlignment="1">
      <alignment horizontal="center" vertical="top"/>
    </xf>
    <xf numFmtId="166" fontId="3" fillId="4" borderId="97" xfId="0" applyNumberFormat="1" applyFont="1" applyFill="1" applyBorder="1" applyAlignment="1">
      <alignment horizontal="center" vertical="top"/>
    </xf>
    <xf numFmtId="171" fontId="3" fillId="0" borderId="98" xfId="0" applyNumberFormat="1" applyFont="1" applyBorder="1" applyAlignment="1">
      <alignment horizontal="center" vertical="top"/>
    </xf>
    <xf numFmtId="166" fontId="3" fillId="4" borderId="99" xfId="0" applyNumberFormat="1" applyFont="1" applyFill="1" applyBorder="1" applyAlignment="1">
      <alignment horizontal="center" vertical="top"/>
    </xf>
    <xf numFmtId="166" fontId="3" fillId="4" borderId="100" xfId="0" applyNumberFormat="1" applyFont="1" applyFill="1" applyBorder="1" applyAlignment="1">
      <alignment horizontal="center" vertical="top"/>
    </xf>
    <xf numFmtId="0" fontId="1" fillId="0" borderId="101" xfId="0" applyFont="1" applyBorder="1" applyAlignment="1">
      <alignment horizontal="center" vertical="top"/>
    </xf>
    <xf numFmtId="49" fontId="3" fillId="4" borderId="22" xfId="0" applyNumberFormat="1" applyFont="1" applyFill="1" applyBorder="1" applyAlignment="1">
      <alignment horizontal="center" vertical="center" wrapText="1"/>
    </xf>
    <xf numFmtId="49" fontId="3" fillId="4" borderId="102" xfId="0" applyNumberFormat="1" applyFont="1" applyFill="1" applyBorder="1" applyAlignment="1">
      <alignment horizontal="center" vertical="center" wrapText="1"/>
    </xf>
    <xf numFmtId="49" fontId="3" fillId="4" borderId="103" xfId="0" applyNumberFormat="1" applyFont="1" applyFill="1" applyBorder="1" applyAlignment="1">
      <alignment horizontal="center" vertical="center" wrapText="1"/>
    </xf>
    <xf numFmtId="49" fontId="3" fillId="4" borderId="104" xfId="0" applyNumberFormat="1" applyFont="1" applyFill="1" applyBorder="1" applyAlignment="1">
      <alignment horizontal="center" vertical="center" wrapText="1"/>
    </xf>
    <xf numFmtId="166" fontId="3" fillId="4" borderId="105" xfId="0" applyNumberFormat="1" applyFont="1" applyFill="1" applyBorder="1" applyAlignment="1">
      <alignment horizontal="center" vertical="top"/>
    </xf>
    <xf numFmtId="171" fontId="3" fillId="0" borderId="90" xfId="0" applyNumberFormat="1" applyFont="1" applyBorder="1" applyAlignment="1">
      <alignment horizontal="center" vertical="top"/>
    </xf>
    <xf numFmtId="166" fontId="3" fillId="4" borderId="106" xfId="0" applyNumberFormat="1" applyFont="1" applyFill="1" applyBorder="1" applyAlignment="1">
      <alignment horizontal="center" vertical="top"/>
    </xf>
    <xf numFmtId="3" fontId="3" fillId="8" borderId="92" xfId="0" applyNumberFormat="1" applyFont="1" applyFill="1" applyBorder="1" applyAlignment="1">
      <alignment horizontal="center" vertical="top"/>
    </xf>
    <xf numFmtId="166" fontId="3" fillId="8" borderId="107" xfId="0" applyNumberFormat="1" applyFont="1" applyFill="1" applyBorder="1" applyAlignment="1">
      <alignment horizontal="center" vertical="top"/>
    </xf>
    <xf numFmtId="0" fontId="9" fillId="0" borderId="22" xfId="0" applyNumberFormat="1" applyFont="1" applyBorder="1" applyAlignment="1">
      <alignment horizontal="center" vertical="top" wrapText="1"/>
    </xf>
    <xf numFmtId="0" fontId="1" fillId="0" borderId="108" xfId="0" applyFont="1" applyBorder="1" applyAlignment="1">
      <alignment horizontal="center" vertical="top"/>
    </xf>
    <xf numFmtId="0" fontId="1" fillId="0" borderId="0" xfId="0" applyNumberFormat="1" applyFont="1" applyAlignment="1">
      <alignment horizontal="center" vertical="top"/>
    </xf>
    <xf numFmtId="0" fontId="8" fillId="3" borderId="86" xfId="0" applyNumberFormat="1" applyFont="1" applyFill="1" applyBorder="1" applyAlignment="1">
      <alignment horizontal="left" vertical="top" wrapText="1"/>
    </xf>
    <xf numFmtId="0" fontId="9" fillId="4" borderId="28" xfId="0" applyFont="1" applyFill="1" applyBorder="1" applyAlignment="1">
      <alignment horizontal="center" vertical="top" wrapText="1"/>
    </xf>
    <xf numFmtId="49" fontId="3" fillId="0" borderId="88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09" xfId="0" applyNumberFormat="1" applyFont="1" applyBorder="1" applyAlignment="1">
      <alignment horizontal="center" vertical="center" wrapText="1"/>
    </xf>
    <xf numFmtId="49" fontId="3" fillId="4" borderId="109" xfId="0" applyNumberFormat="1" applyFont="1" applyFill="1" applyBorder="1" applyAlignment="1">
      <alignment horizontal="center" vertical="center" wrapText="1"/>
    </xf>
    <xf numFmtId="49" fontId="9" fillId="5" borderId="22" xfId="0" applyNumberFormat="1" applyFont="1" applyFill="1" applyBorder="1" applyAlignment="1">
      <alignment horizontal="center" vertical="top" wrapText="1"/>
    </xf>
    <xf numFmtId="169" fontId="5" fillId="7" borderId="22" xfId="0" applyNumberFormat="1" applyFont="1" applyFill="1" applyBorder="1" applyAlignment="1">
      <alignment horizontal="left" vertical="top"/>
    </xf>
    <xf numFmtId="0" fontId="5" fillId="10" borderId="110" xfId="0" applyFont="1" applyFill="1" applyBorder="1" applyAlignment="1">
      <alignment horizontal="center" vertical="top"/>
    </xf>
    <xf numFmtId="169" fontId="5" fillId="10" borderId="111" xfId="0" applyNumberFormat="1" applyFont="1" applyFill="1" applyBorder="1" applyAlignment="1">
      <alignment horizontal="left" vertical="top"/>
    </xf>
    <xf numFmtId="0" fontId="5" fillId="10" borderId="112" xfId="0" applyFont="1" applyFill="1" applyBorder="1" applyAlignment="1">
      <alignment horizontal="center" vertical="top"/>
    </xf>
    <xf numFmtId="169" fontId="5" fillId="10" borderId="112" xfId="0" applyNumberFormat="1" applyFont="1" applyFill="1" applyBorder="1" applyAlignment="1">
      <alignment horizontal="center" vertical="top"/>
    </xf>
    <xf numFmtId="3" fontId="5" fillId="10" borderId="111" xfId="0" applyNumberFormat="1" applyFont="1" applyFill="1" applyBorder="1" applyAlignment="1">
      <alignment horizontal="center" vertical="top"/>
    </xf>
    <xf numFmtId="169" fontId="5" fillId="10" borderId="111" xfId="0" applyNumberFormat="1" applyFont="1" applyFill="1" applyBorder="1" applyAlignment="1">
      <alignment horizontal="center" vertical="top"/>
    </xf>
    <xf numFmtId="166" fontId="5" fillId="10" borderId="111" xfId="0" applyNumberFormat="1" applyFont="1" applyFill="1" applyBorder="1" applyAlignment="1">
      <alignment horizontal="left" vertical="top"/>
    </xf>
    <xf numFmtId="166" fontId="5" fillId="10" borderId="111" xfId="0" applyNumberFormat="1" applyFont="1" applyFill="1" applyBorder="1" applyAlignment="1">
      <alignment horizontal="center" vertical="top"/>
    </xf>
    <xf numFmtId="0" fontId="5" fillId="10" borderId="111" xfId="0" applyFont="1" applyFill="1" applyBorder="1" applyAlignment="1">
      <alignment horizontal="center" vertical="top"/>
    </xf>
    <xf numFmtId="49" fontId="9" fillId="5" borderId="113" xfId="0" applyNumberFormat="1" applyFont="1" applyFill="1" applyBorder="1" applyAlignment="1">
      <alignment horizontal="center" vertical="top" wrapText="1"/>
    </xf>
    <xf numFmtId="0" fontId="5" fillId="0" borderId="114" xfId="0" applyNumberFormat="1" applyFont="1" applyBorder="1" applyAlignment="1">
      <alignment horizontal="center" vertical="top"/>
    </xf>
    <xf numFmtId="169" fontId="5" fillId="0" borderId="115" xfId="0" applyNumberFormat="1" applyFont="1" applyBorder="1" applyAlignment="1">
      <alignment horizontal="left" vertical="top"/>
    </xf>
    <xf numFmtId="169" fontId="5" fillId="7" borderId="116" xfId="0" applyNumberFormat="1" applyFont="1" applyFill="1" applyBorder="1" applyAlignment="1">
      <alignment horizontal="left" vertical="top"/>
    </xf>
    <xf numFmtId="0" fontId="5" fillId="9" borderId="117" xfId="0" applyNumberFormat="1" applyFont="1" applyFill="1" applyBorder="1" applyAlignment="1">
      <alignment horizontal="center" vertical="top"/>
    </xf>
    <xf numFmtId="169" fontId="5" fillId="9" borderId="117" xfId="0" applyNumberFormat="1" applyFont="1" applyFill="1" applyBorder="1" applyAlignment="1">
      <alignment horizontal="center" vertical="top"/>
    </xf>
    <xf numFmtId="0" fontId="5" fillId="10" borderId="118" xfId="0" applyFont="1" applyFill="1" applyBorder="1" applyAlignment="1">
      <alignment horizontal="center" vertical="top"/>
    </xf>
    <xf numFmtId="169" fontId="5" fillId="10" borderId="119" xfId="0" applyNumberFormat="1" applyFont="1" applyFill="1" applyBorder="1" applyAlignment="1">
      <alignment horizontal="center" vertical="top"/>
    </xf>
    <xf numFmtId="3" fontId="5" fillId="10" borderId="119" xfId="0" applyNumberFormat="1" applyFont="1" applyFill="1" applyBorder="1" applyAlignment="1">
      <alignment horizontal="center" vertical="top"/>
    </xf>
    <xf numFmtId="3" fontId="5" fillId="10" borderId="5" xfId="0" applyNumberFormat="1" applyFont="1" applyFill="1" applyBorder="1" applyAlignment="1">
      <alignment horizontal="center" vertical="top"/>
    </xf>
    <xf numFmtId="169" fontId="5" fillId="10" borderId="5" xfId="0" applyNumberFormat="1" applyFont="1" applyFill="1" applyBorder="1" applyAlignment="1">
      <alignment horizontal="center" vertical="top"/>
    </xf>
    <xf numFmtId="166" fontId="5" fillId="10" borderId="5" xfId="0" applyNumberFormat="1" applyFont="1" applyFill="1" applyBorder="1" applyAlignment="1">
      <alignment horizontal="left" vertical="top"/>
    </xf>
    <xf numFmtId="166" fontId="5" fillId="10" borderId="5" xfId="0" applyNumberFormat="1" applyFont="1" applyFill="1" applyBorder="1" applyAlignment="1">
      <alignment horizontal="center" vertical="top"/>
    </xf>
    <xf numFmtId="0" fontId="5" fillId="10" borderId="5" xfId="0" applyFont="1" applyFill="1" applyBorder="1" applyAlignment="1">
      <alignment horizontal="center" vertical="top"/>
    </xf>
    <xf numFmtId="169" fontId="5" fillId="10" borderId="5" xfId="0" applyNumberFormat="1" applyFont="1" applyFill="1" applyBorder="1" applyAlignment="1">
      <alignment horizontal="left" vertical="top"/>
    </xf>
    <xf numFmtId="0" fontId="5" fillId="0" borderId="117" xfId="0" applyNumberFormat="1" applyFont="1" applyBorder="1" applyAlignment="1">
      <alignment horizontal="center" vertical="top"/>
    </xf>
    <xf numFmtId="169" fontId="5" fillId="0" borderId="120" xfId="0" applyNumberFormat="1" applyFont="1" applyBorder="1" applyAlignment="1">
      <alignment horizontal="left" vertical="top"/>
    </xf>
    <xf numFmtId="169" fontId="5" fillId="0" borderId="117" xfId="0" applyNumberFormat="1" applyFont="1" applyBorder="1" applyAlignment="1">
      <alignment horizontal="left" vertical="top"/>
    </xf>
    <xf numFmtId="0" fontId="5" fillId="7" borderId="117" xfId="0" applyNumberFormat="1" applyFont="1" applyFill="1" applyBorder="1" applyAlignment="1">
      <alignment horizontal="center" vertical="top"/>
    </xf>
    <xf numFmtId="169" fontId="5" fillId="7" borderId="117" xfId="0" applyNumberFormat="1" applyFont="1" applyFill="1" applyBorder="1" applyAlignment="1">
      <alignment horizontal="left" vertical="top"/>
    </xf>
    <xf numFmtId="3" fontId="5" fillId="10" borderId="121" xfId="0" applyNumberFormat="1" applyFont="1" applyFill="1" applyBorder="1" applyAlignment="1">
      <alignment horizontal="center" vertical="top"/>
    </xf>
    <xf numFmtId="3" fontId="5" fillId="0" borderId="117" xfId="0" applyNumberFormat="1" applyFont="1" applyBorder="1" applyAlignment="1">
      <alignment horizontal="center" vertical="top"/>
    </xf>
    <xf numFmtId="0" fontId="5" fillId="7" borderId="122" xfId="0" applyNumberFormat="1" applyFont="1" applyFill="1" applyBorder="1" applyAlignment="1">
      <alignment horizontal="center" vertical="top"/>
    </xf>
    <xf numFmtId="169" fontId="5" fillId="7" borderId="122" xfId="0" applyNumberFormat="1" applyFont="1" applyFill="1" applyBorder="1" applyAlignment="1">
      <alignment horizontal="center" vertical="top"/>
    </xf>
    <xf numFmtId="166" fontId="5" fillId="10" borderId="119" xfId="0" applyNumberFormat="1" applyFont="1" applyFill="1" applyBorder="1" applyAlignment="1">
      <alignment horizontal="left" vertical="top"/>
    </xf>
    <xf numFmtId="3" fontId="5" fillId="7" borderId="122" xfId="0" applyNumberFormat="1" applyFont="1" applyFill="1" applyBorder="1" applyAlignment="1">
      <alignment horizontal="center" vertical="top"/>
    </xf>
    <xf numFmtId="166" fontId="5" fillId="10" borderId="121" xfId="0" applyNumberFormat="1" applyFont="1" applyFill="1" applyBorder="1" applyAlignment="1">
      <alignment horizontal="left" vertical="top"/>
    </xf>
    <xf numFmtId="166" fontId="5" fillId="10" borderId="119" xfId="0" applyNumberFormat="1" applyFont="1" applyFill="1" applyBorder="1" applyAlignment="1">
      <alignment horizontal="center" vertical="top"/>
    </xf>
    <xf numFmtId="166" fontId="5" fillId="10" borderId="121" xfId="0" applyNumberFormat="1" applyFont="1" applyFill="1" applyBorder="1" applyAlignment="1">
      <alignment horizontal="center" vertical="top"/>
    </xf>
    <xf numFmtId="0" fontId="5" fillId="10" borderId="121" xfId="0" applyFont="1" applyFill="1" applyBorder="1" applyAlignment="1">
      <alignment horizontal="center" vertical="top"/>
    </xf>
    <xf numFmtId="0" fontId="5" fillId="10" borderId="119" xfId="0" applyFont="1" applyFill="1" applyBorder="1" applyAlignment="1">
      <alignment horizontal="center" vertical="top"/>
    </xf>
    <xf numFmtId="169" fontId="5" fillId="7" borderId="122" xfId="0" applyNumberFormat="1" applyFont="1" applyFill="1" applyBorder="1" applyAlignment="1">
      <alignment horizontal="left" vertical="top"/>
    </xf>
    <xf numFmtId="169" fontId="5" fillId="10" borderId="119" xfId="0" applyNumberFormat="1" applyFont="1" applyFill="1" applyBorder="1" applyAlignment="1">
      <alignment horizontal="left" vertical="top"/>
    </xf>
    <xf numFmtId="0" fontId="9" fillId="0" borderId="98" xfId="0" applyFont="1" applyBorder="1" applyAlignment="1">
      <alignment horizontal="center" vertical="top" wrapText="1"/>
    </xf>
    <xf numFmtId="0" fontId="5" fillId="0" borderId="123" xfId="0" applyFont="1" applyBorder="1" applyAlignment="1">
      <alignment horizontal="center" vertical="top"/>
    </xf>
    <xf numFmtId="169" fontId="5" fillId="0" borderId="123" xfId="0" applyNumberFormat="1" applyFont="1" applyBorder="1" applyAlignment="1">
      <alignment horizontal="left" vertical="top"/>
    </xf>
    <xf numFmtId="3" fontId="5" fillId="0" borderId="98" xfId="0" applyNumberFormat="1" applyFont="1" applyBorder="1" applyAlignment="1">
      <alignment horizontal="center" vertical="top"/>
    </xf>
    <xf numFmtId="169" fontId="5" fillId="0" borderId="112" xfId="0" applyNumberFormat="1" applyFont="1" applyBorder="1" applyAlignment="1">
      <alignment horizontal="left" vertical="top"/>
    </xf>
    <xf numFmtId="3" fontId="5" fillId="0" borderId="123" xfId="0" applyNumberFormat="1" applyFont="1" applyBorder="1" applyAlignment="1">
      <alignment horizontal="center" vertical="top"/>
    </xf>
    <xf numFmtId="166" fontId="5" fillId="0" borderId="123" xfId="0" applyNumberFormat="1" applyFont="1" applyBorder="1" applyAlignment="1">
      <alignment horizontal="left" vertical="top"/>
    </xf>
    <xf numFmtId="0" fontId="1" fillId="3" borderId="124" xfId="0" applyNumberFormat="1" applyFont="1" applyFill="1" applyBorder="1" applyAlignment="1">
      <alignment horizontal="center" vertical="top" wrapText="1"/>
    </xf>
    <xf numFmtId="169" fontId="5" fillId="0" borderId="22" xfId="0" applyNumberFormat="1" applyFont="1" applyBorder="1" applyAlignment="1">
      <alignment horizontal="left" vertical="top"/>
    </xf>
    <xf numFmtId="169" fontId="5" fillId="0" borderId="113" xfId="0" applyNumberFormat="1" applyFont="1" applyBorder="1" applyAlignment="1">
      <alignment horizontal="left" vertical="top"/>
    </xf>
    <xf numFmtId="3" fontId="5" fillId="0" borderId="126" xfId="0" applyNumberFormat="1" applyFont="1" applyBorder="1" applyAlignment="1">
      <alignment horizontal="center" vertical="top"/>
    </xf>
    <xf numFmtId="169" fontId="5" fillId="0" borderId="113" xfId="0" applyNumberFormat="1" applyFont="1" applyBorder="1" applyAlignment="1">
      <alignment horizontal="center" vertical="top"/>
    </xf>
    <xf numFmtId="0" fontId="5" fillId="0" borderId="126" xfId="0" applyNumberFormat="1" applyFont="1" applyBorder="1" applyAlignment="1">
      <alignment horizontal="center" vertical="top"/>
    </xf>
    <xf numFmtId="169" fontId="5" fillId="9" borderId="120" xfId="0" applyNumberFormat="1" applyFont="1" applyFill="1" applyBorder="1" applyAlignment="1">
      <alignment horizontal="center" vertical="top"/>
    </xf>
    <xf numFmtId="0" fontId="5" fillId="9" borderId="127" xfId="0" applyNumberFormat="1" applyFont="1" applyFill="1" applyBorder="1" applyAlignment="1">
      <alignment horizontal="center" vertical="top"/>
    </xf>
    <xf numFmtId="3" fontId="5" fillId="0" borderId="114" xfId="0" applyNumberFormat="1" applyFont="1" applyBorder="1" applyAlignment="1">
      <alignment horizontal="center" vertical="top"/>
    </xf>
    <xf numFmtId="169" fontId="5" fillId="0" borderId="114" xfId="0" applyNumberFormat="1" applyFont="1" applyBorder="1" applyAlignment="1">
      <alignment horizontal="left" vertical="top"/>
    </xf>
    <xf numFmtId="169" fontId="5" fillId="0" borderId="128" xfId="0" applyNumberFormat="1" applyFont="1" applyBorder="1" applyAlignment="1">
      <alignment horizontal="left" vertical="top"/>
    </xf>
    <xf numFmtId="0" fontId="0" fillId="0" borderId="0" xfId="0" applyNumberFormat="1" applyFont="1" applyAlignment="1">
      <alignment vertical="top" wrapText="1"/>
    </xf>
    <xf numFmtId="0" fontId="9" fillId="4" borderId="22" xfId="0" applyFont="1" applyFill="1" applyBorder="1" applyAlignment="1">
      <alignment horizontal="center" vertical="top" wrapText="1"/>
    </xf>
    <xf numFmtId="0" fontId="0" fillId="6" borderId="129" xfId="0" applyNumberFormat="1" applyFont="1" applyFill="1" applyBorder="1" applyAlignment="1">
      <alignment horizontal="center" vertical="top" wrapText="1"/>
    </xf>
    <xf numFmtId="169" fontId="0" fillId="6" borderId="130" xfId="0" applyNumberFormat="1" applyFont="1" applyFill="1" applyBorder="1" applyAlignment="1">
      <alignment vertical="top" wrapText="1"/>
    </xf>
    <xf numFmtId="0" fontId="0" fillId="7" borderId="130" xfId="0" applyNumberFormat="1" applyFont="1" applyFill="1" applyBorder="1" applyAlignment="1">
      <alignment horizontal="center" vertical="top" wrapText="1"/>
    </xf>
    <xf numFmtId="166" fontId="0" fillId="7" borderId="131" xfId="0" applyNumberFormat="1" applyFont="1" applyFill="1" applyBorder="1" applyAlignment="1">
      <alignment horizontal="center" vertical="top" wrapText="1"/>
    </xf>
    <xf numFmtId="0" fontId="0" fillId="8" borderId="5" xfId="0" applyFont="1" applyFill="1" applyBorder="1" applyAlignment="1">
      <alignment horizontal="center" vertical="top" wrapText="1"/>
    </xf>
    <xf numFmtId="166" fontId="0" fillId="8" borderId="5" xfId="0" applyNumberFormat="1" applyFont="1" applyFill="1" applyBorder="1" applyAlignment="1">
      <alignment vertical="top" wrapText="1"/>
    </xf>
    <xf numFmtId="0" fontId="0" fillId="6" borderId="132" xfId="0" applyNumberFormat="1" applyFont="1" applyFill="1" applyBorder="1" applyAlignment="1">
      <alignment horizontal="center" vertical="top" wrapText="1"/>
    </xf>
    <xf numFmtId="169" fontId="0" fillId="6" borderId="133" xfId="0" applyNumberFormat="1" applyFont="1" applyFill="1" applyBorder="1" applyAlignment="1">
      <alignment vertical="top" wrapText="1"/>
    </xf>
    <xf numFmtId="0" fontId="0" fillId="7" borderId="134" xfId="0" applyNumberFormat="1" applyFont="1" applyFill="1" applyBorder="1" applyAlignment="1">
      <alignment horizontal="center" vertical="top" wrapText="1"/>
    </xf>
    <xf numFmtId="166" fontId="0" fillId="7" borderId="135" xfId="0" applyNumberFormat="1" applyFont="1" applyFill="1" applyBorder="1" applyAlignment="1">
      <alignment horizontal="center" vertical="top" wrapText="1"/>
    </xf>
    <xf numFmtId="0" fontId="0" fillId="7" borderId="137" xfId="0" applyNumberFormat="1" applyFont="1" applyFill="1" applyBorder="1" applyAlignment="1">
      <alignment horizontal="center" vertical="top" wrapText="1"/>
    </xf>
    <xf numFmtId="166" fontId="0" fillId="7" borderId="138" xfId="0" applyNumberFormat="1" applyFont="1" applyFill="1" applyBorder="1" applyAlignment="1">
      <alignment horizontal="center" vertical="top" wrapText="1"/>
    </xf>
    <xf numFmtId="0" fontId="0" fillId="0" borderId="133" xfId="0" applyNumberFormat="1" applyFont="1" applyBorder="1" applyAlignment="1">
      <alignment horizontal="center" vertical="top" wrapText="1"/>
    </xf>
    <xf numFmtId="166" fontId="0" fillId="0" borderId="133" xfId="0" applyNumberFormat="1" applyFont="1" applyBorder="1" applyAlignment="1">
      <alignment horizontal="center" vertical="top" wrapText="1"/>
    </xf>
    <xf numFmtId="0" fontId="0" fillId="8" borderId="139" xfId="0" applyFont="1" applyFill="1" applyBorder="1" applyAlignment="1">
      <alignment horizontal="center" vertical="top" wrapText="1"/>
    </xf>
    <xf numFmtId="166" fontId="0" fillId="8" borderId="139" xfId="0" applyNumberFormat="1" applyFont="1" applyFill="1" applyBorder="1" applyAlignment="1">
      <alignment vertical="top" wrapText="1"/>
    </xf>
    <xf numFmtId="0" fontId="0" fillId="7" borderId="133" xfId="0" applyNumberFormat="1" applyFont="1" applyFill="1" applyBorder="1" applyAlignment="1">
      <alignment horizontal="center" vertical="top" wrapText="1"/>
    </xf>
    <xf numFmtId="166" fontId="0" fillId="7" borderId="133" xfId="0" applyNumberFormat="1" applyFont="1" applyFill="1" applyBorder="1" applyAlignment="1">
      <alignment horizontal="center" vertical="top" wrapText="1"/>
    </xf>
    <xf numFmtId="0" fontId="0" fillId="8" borderId="140" xfId="0" applyFont="1" applyFill="1" applyBorder="1" applyAlignment="1">
      <alignment horizontal="center" vertical="top" wrapText="1"/>
    </xf>
    <xf numFmtId="166" fontId="0" fillId="7" borderId="134" xfId="0" applyNumberFormat="1" applyFont="1" applyFill="1" applyBorder="1" applyAlignment="1">
      <alignment horizontal="center" vertical="top" wrapText="1"/>
    </xf>
    <xf numFmtId="0" fontId="9" fillId="4" borderId="132" xfId="0" applyNumberFormat="1" applyFont="1" applyFill="1" applyBorder="1" applyAlignment="1">
      <alignment horizontal="center" vertical="top" wrapText="1"/>
    </xf>
    <xf numFmtId="169" fontId="9" fillId="4" borderId="133" xfId="0" applyNumberFormat="1" applyFont="1" applyFill="1" applyBorder="1" applyAlignment="1">
      <alignment horizontal="center" vertical="top" wrapText="1"/>
    </xf>
    <xf numFmtId="0" fontId="9" fillId="4" borderId="133" xfId="0" applyNumberFormat="1" applyFont="1" applyFill="1" applyBorder="1" applyAlignment="1">
      <alignment horizontal="center" vertical="top" wrapText="1"/>
    </xf>
    <xf numFmtId="166" fontId="9" fillId="4" borderId="133" xfId="0" applyNumberFormat="1" applyFont="1" applyFill="1" applyBorder="1" applyAlignment="1">
      <alignment horizontal="center" vertical="top" wrapText="1"/>
    </xf>
    <xf numFmtId="0" fontId="0" fillId="8" borderId="141" xfId="0" applyFont="1" applyFill="1" applyBorder="1" applyAlignment="1">
      <alignment horizontal="center" vertical="top" wrapText="1"/>
    </xf>
    <xf numFmtId="166" fontId="0" fillId="8" borderId="142" xfId="0" applyNumberFormat="1" applyFont="1" applyFill="1" applyBorder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3" fillId="4" borderId="89" xfId="0" applyFont="1" applyFill="1" applyBorder="1" applyAlignment="1">
      <alignment horizontal="center" vertical="center" wrapText="1"/>
    </xf>
    <xf numFmtId="171" fontId="9" fillId="4" borderId="133" xfId="0" applyNumberFormat="1" applyFont="1" applyFill="1" applyBorder="1" applyAlignment="1">
      <alignment horizontal="center" vertical="top" wrapText="1"/>
    </xf>
    <xf numFmtId="0" fontId="0" fillId="8" borderId="138" xfId="0" applyFont="1" applyFill="1" applyBorder="1" applyAlignment="1">
      <alignment horizontal="center" vertical="top" wrapText="1"/>
    </xf>
    <xf numFmtId="166" fontId="0" fillId="8" borderId="143" xfId="0" applyNumberFormat="1" applyFont="1" applyFill="1" applyBorder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9" fillId="4" borderId="133" xfId="0" applyFont="1" applyFill="1" applyBorder="1" applyAlignment="1">
      <alignment horizontal="center" vertical="top"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7" borderId="144" xfId="0" applyNumberFormat="1" applyFont="1" applyFill="1" applyBorder="1" applyAlignment="1">
      <alignment horizontal="center" vertical="top" wrapText="1"/>
    </xf>
    <xf numFmtId="166" fontId="0" fillId="7" borderId="140" xfId="0" applyNumberFormat="1" applyFont="1" applyFill="1" applyBorder="1" applyAlignment="1">
      <alignment horizontal="center" vertical="top" wrapText="1"/>
    </xf>
    <xf numFmtId="166" fontId="9" fillId="4" borderId="141" xfId="0" applyNumberFormat="1" applyFont="1" applyFill="1" applyBorder="1" applyAlignment="1">
      <alignment horizontal="center" vertical="top" wrapText="1"/>
    </xf>
    <xf numFmtId="0" fontId="0" fillId="0" borderId="0" xfId="0" applyNumberFormat="1" applyFont="1" applyAlignment="1">
      <alignment vertical="top" wrapText="1"/>
    </xf>
    <xf numFmtId="166" fontId="7" fillId="0" borderId="75" xfId="0" applyNumberFormat="1" applyFont="1" applyBorder="1" applyAlignment="1">
      <alignment horizontal="center"/>
    </xf>
    <xf numFmtId="0" fontId="5" fillId="0" borderId="22" xfId="0" applyNumberFormat="1" applyFont="1" applyFill="1" applyBorder="1" applyAlignment="1">
      <alignment horizontal="center" vertical="top"/>
    </xf>
    <xf numFmtId="166" fontId="5" fillId="0" borderId="22" xfId="0" applyNumberFormat="1" applyFont="1" applyFill="1" applyBorder="1" applyAlignment="1">
      <alignment horizontal="left" vertical="top"/>
    </xf>
    <xf numFmtId="3" fontId="5" fillId="0" borderId="22" xfId="0" applyNumberFormat="1" applyFont="1" applyFill="1" applyBorder="1" applyAlignment="1">
      <alignment horizontal="center" vertical="top"/>
    </xf>
    <xf numFmtId="0" fontId="0" fillId="0" borderId="136" xfId="0" applyNumberFormat="1" applyFont="1" applyFill="1" applyBorder="1" applyAlignment="1">
      <alignment horizontal="center" vertical="top" wrapText="1"/>
    </xf>
    <xf numFmtId="0" fontId="0" fillId="0" borderId="133" xfId="0" applyNumberFormat="1" applyFont="1" applyFill="1" applyBorder="1" applyAlignment="1">
      <alignment horizontal="center" vertical="top" wrapText="1"/>
    </xf>
    <xf numFmtId="166" fontId="0" fillId="0" borderId="130" xfId="0" applyNumberFormat="1" applyFont="1" applyFill="1" applyBorder="1" applyAlignment="1">
      <alignment horizontal="center" vertical="top" wrapText="1"/>
    </xf>
    <xf numFmtId="166" fontId="0" fillId="0" borderId="133" xfId="0" applyNumberFormat="1" applyFont="1" applyFill="1" applyBorder="1" applyAlignment="1">
      <alignment horizontal="center" vertical="top" wrapText="1"/>
    </xf>
    <xf numFmtId="0" fontId="0" fillId="11" borderId="133" xfId="0" applyNumberFormat="1" applyFont="1" applyFill="1" applyBorder="1" applyAlignment="1">
      <alignment horizontal="center" vertical="top" wrapText="1"/>
    </xf>
    <xf numFmtId="166" fontId="0" fillId="11" borderId="133" xfId="0" applyNumberFormat="1" applyFont="1" applyFill="1" applyBorder="1" applyAlignment="1">
      <alignment horizontal="center" vertical="top" wrapText="1"/>
    </xf>
    <xf numFmtId="166" fontId="10" fillId="2" borderId="91" xfId="0" applyNumberFormat="1" applyFont="1" applyFill="1" applyBorder="1" applyAlignment="1">
      <alignment horizontal="left" vertical="center"/>
    </xf>
    <xf numFmtId="166" fontId="10" fillId="2" borderId="22" xfId="0" applyNumberFormat="1" applyFont="1" applyFill="1" applyBorder="1" applyAlignment="1">
      <alignment horizontal="left" vertical="center"/>
    </xf>
    <xf numFmtId="166" fontId="10" fillId="2" borderId="38" xfId="0" applyNumberFormat="1" applyFont="1" applyFill="1" applyBorder="1" applyAlignment="1">
      <alignment horizontal="left" vertical="center"/>
    </xf>
    <xf numFmtId="165" fontId="3" fillId="2" borderId="46" xfId="1" applyFont="1" applyFill="1" applyBorder="1" applyAlignment="1">
      <alignment horizontal="center" vertical="center" wrapText="1"/>
    </xf>
    <xf numFmtId="165" fontId="1" fillId="0" borderId="58" xfId="0" applyNumberFormat="1" applyFont="1" applyBorder="1" applyAlignment="1">
      <alignment horizontal="center" vertical="top"/>
    </xf>
    <xf numFmtId="0" fontId="5" fillId="12" borderId="22" xfId="0" applyNumberFormat="1" applyFont="1" applyFill="1" applyBorder="1" applyAlignment="1">
      <alignment horizontal="center" vertical="top"/>
    </xf>
    <xf numFmtId="166" fontId="5" fillId="12" borderId="22" xfId="0" applyNumberFormat="1" applyFont="1" applyFill="1" applyBorder="1" applyAlignment="1">
      <alignment horizontal="left" vertical="top"/>
    </xf>
    <xf numFmtId="3" fontId="5" fillId="12" borderId="22" xfId="0" applyNumberFormat="1" applyFont="1" applyFill="1" applyBorder="1" applyAlignment="1">
      <alignment horizontal="center" vertical="top"/>
    </xf>
    <xf numFmtId="0" fontId="3" fillId="11" borderId="15" xfId="0" applyNumberFormat="1" applyFont="1" applyFill="1" applyBorder="1" applyAlignment="1">
      <alignment horizontal="left" vertical="center" wrapText="1"/>
    </xf>
    <xf numFmtId="49" fontId="3" fillId="11" borderId="16" xfId="0" applyNumberFormat="1" applyFont="1" applyFill="1" applyBorder="1" applyAlignment="1">
      <alignment horizontal="center" vertical="center" wrapText="1"/>
    </xf>
    <xf numFmtId="49" fontId="3" fillId="11" borderId="17" xfId="0" applyNumberFormat="1" applyFont="1" applyFill="1" applyBorder="1" applyAlignment="1">
      <alignment horizontal="center" vertical="center" wrapText="1"/>
    </xf>
    <xf numFmtId="0" fontId="3" fillId="11" borderId="18" xfId="0" applyFont="1" applyFill="1" applyBorder="1" applyAlignment="1">
      <alignment horizontal="center" vertical="center" wrapText="1"/>
    </xf>
    <xf numFmtId="0" fontId="3" fillId="11" borderId="19" xfId="0" applyNumberFormat="1" applyFont="1" applyFill="1" applyBorder="1" applyAlignment="1">
      <alignment horizontal="center" vertical="center" wrapText="1"/>
    </xf>
    <xf numFmtId="49" fontId="3" fillId="11" borderId="20" xfId="0" applyNumberFormat="1" applyFont="1" applyFill="1" applyBorder="1" applyAlignment="1">
      <alignment horizontal="center" vertical="center" wrapText="1"/>
    </xf>
    <xf numFmtId="49" fontId="3" fillId="11" borderId="21" xfId="0" applyNumberFormat="1" applyFont="1" applyFill="1" applyBorder="1" applyAlignment="1">
      <alignment horizontal="left" wrapText="1"/>
    </xf>
    <xf numFmtId="49" fontId="3" fillId="11" borderId="26" xfId="0" applyNumberFormat="1" applyFont="1" applyFill="1" applyBorder="1" applyAlignment="1">
      <alignment horizontal="left" wrapText="1"/>
    </xf>
    <xf numFmtId="49" fontId="3" fillId="11" borderId="37" xfId="0" applyNumberFormat="1" applyFont="1" applyFill="1" applyBorder="1" applyAlignment="1">
      <alignment horizontal="left" wrapText="1"/>
    </xf>
    <xf numFmtId="49" fontId="3" fillId="11" borderId="40" xfId="0" applyNumberFormat="1" applyFont="1" applyFill="1" applyBorder="1" applyAlignment="1">
      <alignment horizontal="left" wrapText="1"/>
    </xf>
    <xf numFmtId="3" fontId="3" fillId="11" borderId="41" xfId="0" applyNumberFormat="1" applyFont="1" applyFill="1" applyBorder="1" applyAlignment="1">
      <alignment horizontal="center" wrapText="1"/>
    </xf>
    <xf numFmtId="10" fontId="3" fillId="11" borderId="41" xfId="0" applyNumberFormat="1" applyFont="1" applyFill="1" applyBorder="1" applyAlignment="1">
      <alignment horizontal="center"/>
    </xf>
    <xf numFmtId="166" fontId="3" fillId="11" borderId="41" xfId="0" applyNumberFormat="1" applyFont="1" applyFill="1" applyBorder="1" applyAlignment="1">
      <alignment horizontal="center"/>
    </xf>
    <xf numFmtId="167" fontId="3" fillId="11" borderId="41" xfId="0" applyNumberFormat="1" applyFont="1" applyFill="1" applyBorder="1" applyAlignment="1">
      <alignment horizontal="center"/>
    </xf>
    <xf numFmtId="166" fontId="3" fillId="11" borderId="42" xfId="0" applyNumberFormat="1" applyFont="1" applyFill="1" applyBorder="1" applyAlignment="1">
      <alignment horizontal="center"/>
    </xf>
    <xf numFmtId="0" fontId="3" fillId="11" borderId="16" xfId="0" applyFont="1" applyFill="1" applyBorder="1" applyAlignment="1">
      <alignment horizontal="center" vertical="center" wrapText="1"/>
    </xf>
    <xf numFmtId="164" fontId="3" fillId="11" borderId="18" xfId="0" applyNumberFormat="1" applyFont="1" applyFill="1" applyBorder="1" applyAlignment="1">
      <alignment horizontal="center" vertical="center" wrapText="1"/>
    </xf>
    <xf numFmtId="3" fontId="3" fillId="11" borderId="41" xfId="0" applyNumberFormat="1" applyFont="1" applyFill="1" applyBorder="1" applyAlignment="1">
      <alignment horizontal="center"/>
    </xf>
    <xf numFmtId="169" fontId="3" fillId="11" borderId="41" xfId="0" applyNumberFormat="1" applyFont="1" applyFill="1" applyBorder="1" applyAlignment="1">
      <alignment horizontal="center" wrapText="1"/>
    </xf>
    <xf numFmtId="0" fontId="5" fillId="11" borderId="52" xfId="0" applyFont="1" applyFill="1" applyBorder="1" applyAlignment="1">
      <alignment horizontal="center"/>
    </xf>
    <xf numFmtId="49" fontId="3" fillId="11" borderId="53" xfId="0" applyNumberFormat="1" applyFont="1" applyFill="1" applyBorder="1" applyAlignment="1">
      <alignment horizontal="center" vertical="center" wrapText="1"/>
    </xf>
    <xf numFmtId="0" fontId="3" fillId="11" borderId="20" xfId="0" applyFont="1" applyFill="1" applyBorder="1" applyAlignment="1">
      <alignment horizontal="center" vertical="center" wrapText="1"/>
    </xf>
    <xf numFmtId="169" fontId="3" fillId="11" borderId="52" xfId="0" applyNumberFormat="1" applyFont="1" applyFill="1" applyBorder="1" applyAlignment="1">
      <alignment horizontal="center"/>
    </xf>
    <xf numFmtId="166" fontId="3" fillId="11" borderId="56" xfId="0" applyNumberFormat="1" applyFont="1" applyFill="1" applyBorder="1" applyAlignment="1">
      <alignment horizontal="center"/>
    </xf>
    <xf numFmtId="0" fontId="2" fillId="11" borderId="63" xfId="0" applyNumberFormat="1" applyFont="1" applyFill="1" applyBorder="1" applyAlignment="1">
      <alignment horizontal="left" vertical="center" wrapText="1"/>
    </xf>
    <xf numFmtId="49" fontId="2" fillId="11" borderId="64" xfId="0" applyNumberFormat="1" applyFont="1" applyFill="1" applyBorder="1" applyAlignment="1">
      <alignment horizontal="center" vertical="center" wrapText="1"/>
    </xf>
    <xf numFmtId="49" fontId="2" fillId="11" borderId="65" xfId="0" applyNumberFormat="1" applyFont="1" applyFill="1" applyBorder="1" applyAlignment="1">
      <alignment horizontal="center" vertical="center" wrapText="1"/>
    </xf>
    <xf numFmtId="49" fontId="2" fillId="11" borderId="66" xfId="0" applyNumberFormat="1" applyFont="1" applyFill="1" applyBorder="1" applyAlignment="1">
      <alignment horizontal="center" wrapText="1"/>
    </xf>
    <xf numFmtId="0" fontId="1" fillId="11" borderId="67" xfId="0" applyFont="1" applyFill="1" applyBorder="1" applyAlignment="1">
      <alignment horizontal="center" vertical="top"/>
    </xf>
    <xf numFmtId="49" fontId="2" fillId="11" borderId="71" xfId="0" applyNumberFormat="1" applyFont="1" applyFill="1" applyBorder="1" applyAlignment="1">
      <alignment horizontal="left" wrapText="1"/>
    </xf>
    <xf numFmtId="49" fontId="2" fillId="11" borderId="74" xfId="0" applyNumberFormat="1" applyFont="1" applyFill="1" applyBorder="1" applyAlignment="1">
      <alignment horizontal="left" wrapText="1"/>
    </xf>
    <xf numFmtId="166" fontId="5" fillId="11" borderId="55" xfId="0" applyNumberFormat="1" applyFont="1" applyFill="1" applyBorder="1" applyAlignment="1">
      <alignment horizontal="center"/>
    </xf>
    <xf numFmtId="49" fontId="2" fillId="11" borderId="77" xfId="0" applyNumberFormat="1" applyFont="1" applyFill="1" applyBorder="1" applyAlignment="1">
      <alignment horizontal="center" wrapText="1"/>
    </xf>
    <xf numFmtId="49" fontId="2" fillId="11" borderId="79" xfId="0" applyNumberFormat="1" applyFont="1" applyFill="1" applyBorder="1" applyAlignment="1">
      <alignment horizontal="left" wrapText="1"/>
    </xf>
    <xf numFmtId="49" fontId="2" fillId="11" borderId="81" xfId="0" applyNumberFormat="1" applyFont="1" applyFill="1" applyBorder="1" applyAlignment="1">
      <alignment horizontal="left" wrapText="1"/>
    </xf>
    <xf numFmtId="169" fontId="3" fillId="11" borderId="41" xfId="0" applyNumberFormat="1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 vertical="top"/>
    </xf>
    <xf numFmtId="0" fontId="5" fillId="8" borderId="69" xfId="0" applyFont="1" applyFill="1" applyBorder="1" applyAlignment="1">
      <alignment horizontal="center" vertical="top"/>
    </xf>
    <xf numFmtId="166" fontId="5" fillId="8" borderId="69" xfId="0" applyNumberFormat="1" applyFont="1" applyFill="1" applyBorder="1" applyAlignment="1">
      <alignment horizontal="center" vertical="top"/>
    </xf>
    <xf numFmtId="3" fontId="5" fillId="8" borderId="69" xfId="0" applyNumberFormat="1" applyFont="1" applyFill="1" applyBorder="1" applyAlignment="1">
      <alignment horizontal="center" vertical="top"/>
    </xf>
    <xf numFmtId="166" fontId="5" fillId="8" borderId="69" xfId="0" applyNumberFormat="1" applyFont="1" applyFill="1" applyBorder="1" applyAlignment="1">
      <alignment horizontal="left" vertical="top"/>
    </xf>
    <xf numFmtId="169" fontId="1" fillId="0" borderId="0" xfId="0" applyNumberFormat="1" applyFont="1" applyAlignment="1">
      <alignment horizontal="center" vertical="top"/>
    </xf>
    <xf numFmtId="0" fontId="4" fillId="3" borderId="6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top"/>
    </xf>
    <xf numFmtId="0" fontId="9" fillId="4" borderId="87" xfId="0" applyNumberFormat="1" applyFont="1" applyFill="1" applyBorder="1" applyAlignment="1">
      <alignment horizontal="center" vertical="top" wrapText="1"/>
    </xf>
    <xf numFmtId="0" fontId="9" fillId="3" borderId="87" xfId="0" applyFont="1" applyFill="1" applyBorder="1" applyAlignment="1">
      <alignment horizontal="center" vertical="top" wrapText="1"/>
    </xf>
    <xf numFmtId="3" fontId="9" fillId="4" borderId="87" xfId="0" applyNumberFormat="1" applyFont="1" applyFill="1" applyBorder="1" applyAlignment="1">
      <alignment horizontal="center" vertical="top" wrapText="1"/>
    </xf>
    <xf numFmtId="49" fontId="9" fillId="4" borderId="87" xfId="0" applyNumberFormat="1" applyFont="1" applyFill="1" applyBorder="1" applyAlignment="1">
      <alignment horizontal="center" vertical="top" wrapText="1"/>
    </xf>
    <xf numFmtId="0" fontId="9" fillId="0" borderId="87" xfId="0" applyFont="1" applyBorder="1" applyAlignment="1">
      <alignment horizontal="center" vertical="top" wrapText="1"/>
    </xf>
    <xf numFmtId="49" fontId="9" fillId="0" borderId="44" xfId="0" applyNumberFormat="1" applyFont="1" applyBorder="1" applyAlignment="1">
      <alignment horizontal="center" vertical="top" wrapText="1"/>
    </xf>
    <xf numFmtId="0" fontId="9" fillId="0" borderId="44" xfId="0" applyFont="1" applyBorder="1" applyAlignment="1">
      <alignment horizontal="center" vertical="top" wrapText="1"/>
    </xf>
    <xf numFmtId="49" fontId="9" fillId="0" borderId="87" xfId="0" applyNumberFormat="1" applyFont="1" applyBorder="1" applyAlignment="1">
      <alignment horizontal="center" vertical="top" wrapText="1"/>
    </xf>
    <xf numFmtId="49" fontId="9" fillId="4" borderId="44" xfId="0" applyNumberFormat="1" applyFont="1" applyFill="1" applyBorder="1" applyAlignment="1">
      <alignment horizontal="center" vertical="top" wrapText="1"/>
    </xf>
    <xf numFmtId="0" fontId="9" fillId="0" borderId="125" xfId="0" applyFont="1" applyBorder="1" applyAlignment="1">
      <alignment horizontal="center" vertical="top" wrapText="1"/>
    </xf>
    <xf numFmtId="0" fontId="5" fillId="13" borderId="22" xfId="0" applyFont="1" applyFill="1" applyBorder="1" applyAlignment="1">
      <alignment horizontal="center" vertical="top"/>
    </xf>
    <xf numFmtId="166" fontId="5" fillId="13" borderId="22" xfId="0" applyNumberFormat="1" applyFont="1" applyFill="1" applyBorder="1" applyAlignment="1">
      <alignment horizontal="left" vertical="top"/>
    </xf>
    <xf numFmtId="3" fontId="5" fillId="13" borderId="22" xfId="0" applyNumberFormat="1" applyFont="1" applyFill="1" applyBorder="1" applyAlignment="1">
      <alignment horizontal="center" vertical="top"/>
    </xf>
    <xf numFmtId="0" fontId="5" fillId="13" borderId="22" xfId="0" applyNumberFormat="1" applyFont="1" applyFill="1" applyBorder="1" applyAlignment="1">
      <alignment horizontal="center" vertical="top"/>
    </xf>
  </cellXfs>
  <cellStyles count="2">
    <cellStyle name="Currency" xfId="1" builtinId="4"/>
    <cellStyle name="Normal" xfId="0" builtinId="0"/>
  </cellStyles>
  <dxfs count="0"/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EFFFF"/>
      <rgbColor rgb="FFEAEAEA"/>
      <rgbColor rgb="FFD6D6D6"/>
      <rgbColor rgb="FFCBCCCB"/>
      <rgbColor rgb="FF2F302F"/>
      <rgbColor rgb="FF75D5FF"/>
      <rgbColor rgb="FF87D9FF"/>
      <rgbColor rgb="FF7FFDFF"/>
      <rgbColor rgb="FFB8FDEA"/>
      <rgbColor rgb="FF437C9D"/>
      <rgbColor rgb="FFBAEAFF"/>
      <rgbColor rgb="FF3C0A49"/>
      <rgbColor rgb="FF009BD0"/>
      <rgbColor rgb="FFA5A5A5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BE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4"/>
  <sheetViews>
    <sheetView showGridLines="0" zoomScale="122" zoomScaleNormal="122" workbookViewId="0">
      <selection activeCell="B3" sqref="B3:D3"/>
    </sheetView>
  </sheetViews>
  <sheetFormatPr defaultColWidth="12.42578125" defaultRowHeight="12.95" customHeight="1"/>
  <cols>
    <col min="1" max="1" width="12.42578125" style="1" customWidth="1"/>
    <col min="2" max="2" width="12" style="1" customWidth="1"/>
    <col min="3" max="3" width="11.85546875" style="1" customWidth="1"/>
    <col min="4" max="4" width="13.7109375" style="1" customWidth="1"/>
    <col min="5" max="5" width="15.85546875" style="1" customWidth="1"/>
    <col min="6" max="6" width="14.42578125" style="1" customWidth="1"/>
    <col min="7" max="7" width="15" style="1" customWidth="1"/>
    <col min="8" max="8" width="11.42578125" style="1" customWidth="1"/>
    <col min="9" max="9" width="10.85546875" style="1" customWidth="1"/>
    <col min="10" max="10" width="15.85546875" style="1" customWidth="1"/>
    <col min="11" max="11" width="15.28515625" style="1" customWidth="1"/>
    <col min="12" max="12" width="4.28515625" style="1" customWidth="1"/>
    <col min="13" max="13" width="15.7109375" style="1" customWidth="1"/>
    <col min="14" max="14" width="16.42578125" style="1" customWidth="1"/>
    <col min="15" max="256" width="12.42578125" customWidth="1"/>
  </cols>
  <sheetData>
    <row r="1" spans="1:14" ht="15" customHeight="1">
      <c r="A1" s="2"/>
      <c r="B1" s="3"/>
      <c r="C1" s="4"/>
      <c r="D1" s="5"/>
      <c r="E1" s="5"/>
      <c r="F1" s="6"/>
      <c r="G1" s="6"/>
      <c r="H1" s="5"/>
      <c r="I1" s="5"/>
      <c r="J1" s="5"/>
      <c r="K1" s="5"/>
      <c r="L1" s="5"/>
      <c r="M1" s="5"/>
      <c r="N1" s="5"/>
    </row>
    <row r="2" spans="1:14" ht="30" customHeight="1">
      <c r="A2" s="7" t="s">
        <v>0</v>
      </c>
      <c r="B2" s="8">
        <v>2021</v>
      </c>
      <c r="C2" s="9"/>
      <c r="D2" s="10"/>
      <c r="E2" s="10"/>
      <c r="F2" s="11"/>
      <c r="G2" s="11"/>
      <c r="H2" s="10"/>
      <c r="I2" s="10"/>
      <c r="J2" s="10"/>
      <c r="K2" s="10"/>
      <c r="L2" s="10"/>
      <c r="M2" s="10"/>
      <c r="N2" s="10"/>
    </row>
    <row r="3" spans="1:14" ht="30" customHeight="1">
      <c r="A3" s="12" t="s">
        <v>1</v>
      </c>
      <c r="B3" s="328"/>
      <c r="C3" s="329"/>
      <c r="D3" s="329"/>
      <c r="E3" s="13"/>
      <c r="F3" s="14"/>
      <c r="G3" s="11"/>
      <c r="H3" s="10"/>
      <c r="I3" s="10"/>
      <c r="J3" s="10"/>
      <c r="K3" s="10"/>
      <c r="L3" s="10"/>
      <c r="M3" s="10"/>
      <c r="N3" s="10"/>
    </row>
    <row r="4" spans="1:14" ht="30" customHeight="1">
      <c r="A4" s="12" t="s">
        <v>2</v>
      </c>
      <c r="B4" s="15">
        <v>100</v>
      </c>
      <c r="C4" s="16"/>
      <c r="D4" s="17"/>
      <c r="E4" s="11"/>
      <c r="F4" s="11"/>
      <c r="G4" s="11"/>
      <c r="H4" s="10"/>
      <c r="I4" s="10"/>
      <c r="J4" s="10"/>
      <c r="K4" s="10"/>
      <c r="L4" s="10"/>
      <c r="M4" s="10"/>
      <c r="N4" s="10"/>
    </row>
    <row r="5" spans="1:14" ht="15.75" customHeight="1">
      <c r="A5" s="18"/>
      <c r="B5" s="19"/>
      <c r="C5" s="20"/>
      <c r="D5" s="21"/>
      <c r="E5" s="22"/>
      <c r="F5" s="23"/>
      <c r="G5" s="23"/>
      <c r="H5" s="24"/>
      <c r="I5" s="21"/>
      <c r="J5" s="21"/>
      <c r="K5" s="24"/>
      <c r="L5" s="21"/>
      <c r="M5" s="21"/>
      <c r="N5" s="25"/>
    </row>
    <row r="6" spans="1:14" ht="27.6" customHeight="1">
      <c r="A6" s="286">
        <f>B2</f>
        <v>2021</v>
      </c>
      <c r="B6" s="287" t="s">
        <v>3</v>
      </c>
      <c r="C6" s="287" t="s">
        <v>4</v>
      </c>
      <c r="D6" s="287" t="s">
        <v>5</v>
      </c>
      <c r="E6" s="287" t="s">
        <v>6</v>
      </c>
      <c r="F6" s="287" t="s">
        <v>7</v>
      </c>
      <c r="G6" s="287" t="s">
        <v>8</v>
      </c>
      <c r="H6" s="287" t="s">
        <v>9</v>
      </c>
      <c r="I6" s="287" t="s">
        <v>10</v>
      </c>
      <c r="J6" s="287" t="s">
        <v>11</v>
      </c>
      <c r="K6" s="288" t="s">
        <v>51</v>
      </c>
      <c r="L6" s="289"/>
      <c r="M6" s="290">
        <v>2019</v>
      </c>
      <c r="N6" s="291" t="s">
        <v>52</v>
      </c>
    </row>
    <row r="7" spans="1:14" ht="15.75" customHeight="1">
      <c r="A7" s="292" t="s">
        <v>13</v>
      </c>
      <c r="B7" s="26">
        <f>B4*31</f>
        <v>3100</v>
      </c>
      <c r="C7" s="27">
        <v>0</v>
      </c>
      <c r="D7" s="28">
        <f t="shared" ref="D7:D18" si="0">C7/B7</f>
        <v>0</v>
      </c>
      <c r="E7" s="29">
        <v>0</v>
      </c>
      <c r="F7" s="30" t="e">
        <f t="shared" ref="F7:F19" si="1">E7/C7</f>
        <v>#DIV/0!</v>
      </c>
      <c r="G7" s="30">
        <f t="shared" ref="G7:G19" si="2">E7/B7</f>
        <v>0</v>
      </c>
      <c r="H7" s="28" t="e">
        <f t="shared" ref="H7:H19" si="3">(E7-E22)/E22</f>
        <v>#DIV/0!</v>
      </c>
      <c r="I7" s="31" t="e">
        <f t="shared" ref="I7:I19" si="4">(D7-D22)/D22</f>
        <v>#DIV/0!</v>
      </c>
      <c r="J7" s="32">
        <v>0</v>
      </c>
      <c r="K7" s="33">
        <f t="shared" ref="K7:K19" si="5">E7-E22</f>
        <v>0</v>
      </c>
      <c r="L7" s="34"/>
      <c r="M7" s="35"/>
      <c r="N7" s="36"/>
    </row>
    <row r="8" spans="1:14" ht="15.75" customHeight="1">
      <c r="A8" s="293" t="s">
        <v>14</v>
      </c>
      <c r="B8" s="26">
        <f>28*$B$4</f>
        <v>2800</v>
      </c>
      <c r="C8" s="27">
        <v>0</v>
      </c>
      <c r="D8" s="28">
        <f t="shared" si="0"/>
        <v>0</v>
      </c>
      <c r="E8" s="29">
        <v>0</v>
      </c>
      <c r="F8" s="30" t="e">
        <f t="shared" si="1"/>
        <v>#DIV/0!</v>
      </c>
      <c r="G8" s="30">
        <f t="shared" si="2"/>
        <v>0</v>
      </c>
      <c r="H8" s="28" t="e">
        <f t="shared" si="3"/>
        <v>#DIV/0!</v>
      </c>
      <c r="I8" s="31" t="e">
        <f t="shared" si="4"/>
        <v>#DIV/0!</v>
      </c>
      <c r="J8" s="32">
        <v>0</v>
      </c>
      <c r="K8" s="33">
        <f t="shared" si="5"/>
        <v>0</v>
      </c>
      <c r="L8" s="37"/>
      <c r="M8" s="38"/>
      <c r="N8" s="39"/>
    </row>
    <row r="9" spans="1:14" ht="15.75" customHeight="1">
      <c r="A9" s="293" t="s">
        <v>15</v>
      </c>
      <c r="B9" s="26">
        <f t="shared" ref="B9:B18" si="6">31*$B$4</f>
        <v>3100</v>
      </c>
      <c r="C9" s="27">
        <v>0</v>
      </c>
      <c r="D9" s="28">
        <f t="shared" si="0"/>
        <v>0</v>
      </c>
      <c r="E9" s="29">
        <v>0</v>
      </c>
      <c r="F9" s="30" t="e">
        <f t="shared" si="1"/>
        <v>#DIV/0!</v>
      </c>
      <c r="G9" s="30">
        <f t="shared" si="2"/>
        <v>0</v>
      </c>
      <c r="H9" s="28" t="e">
        <f t="shared" si="3"/>
        <v>#DIV/0!</v>
      </c>
      <c r="I9" s="31" t="e">
        <f t="shared" si="4"/>
        <v>#DIV/0!</v>
      </c>
      <c r="J9" s="40">
        <v>0</v>
      </c>
      <c r="K9" s="33">
        <f t="shared" si="5"/>
        <v>0</v>
      </c>
      <c r="L9" s="41" t="s">
        <v>16</v>
      </c>
      <c r="M9" s="42">
        <f>SUM(E7:E9)</f>
        <v>0</v>
      </c>
      <c r="N9" s="43">
        <f>M9-M24</f>
        <v>0</v>
      </c>
    </row>
    <row r="10" spans="1:14" ht="15.75" customHeight="1">
      <c r="A10" s="293" t="s">
        <v>17</v>
      </c>
      <c r="B10" s="26">
        <f t="shared" ref="B10:B17" si="7">30*$B$4</f>
        <v>3000</v>
      </c>
      <c r="C10" s="27">
        <v>0</v>
      </c>
      <c r="D10" s="28">
        <f t="shared" si="0"/>
        <v>0</v>
      </c>
      <c r="E10" s="29">
        <v>0</v>
      </c>
      <c r="F10" s="30" t="e">
        <f t="shared" si="1"/>
        <v>#DIV/0!</v>
      </c>
      <c r="G10" s="30">
        <f t="shared" si="2"/>
        <v>0</v>
      </c>
      <c r="H10" s="28" t="e">
        <f t="shared" si="3"/>
        <v>#DIV/0!</v>
      </c>
      <c r="I10" s="31" t="e">
        <f t="shared" si="4"/>
        <v>#DIV/0!</v>
      </c>
      <c r="J10" s="32">
        <v>0</v>
      </c>
      <c r="K10" s="33">
        <f t="shared" si="5"/>
        <v>0</v>
      </c>
      <c r="L10" s="44"/>
      <c r="M10" s="45"/>
      <c r="N10" s="46"/>
    </row>
    <row r="11" spans="1:14" ht="15.75" customHeight="1">
      <c r="A11" s="293" t="s">
        <v>18</v>
      </c>
      <c r="B11" s="26">
        <f t="shared" si="6"/>
        <v>3100</v>
      </c>
      <c r="C11" s="27">
        <v>0</v>
      </c>
      <c r="D11" s="28">
        <f t="shared" si="0"/>
        <v>0</v>
      </c>
      <c r="E11" s="29">
        <v>0</v>
      </c>
      <c r="F11" s="30" t="e">
        <f t="shared" si="1"/>
        <v>#DIV/0!</v>
      </c>
      <c r="G11" s="30">
        <f t="shared" si="2"/>
        <v>0</v>
      </c>
      <c r="H11" s="28" t="e">
        <f t="shared" si="3"/>
        <v>#DIV/0!</v>
      </c>
      <c r="I11" s="31" t="e">
        <f t="shared" si="4"/>
        <v>#DIV/0!</v>
      </c>
      <c r="J11" s="32">
        <v>0</v>
      </c>
      <c r="K11" s="33">
        <f t="shared" si="5"/>
        <v>0</v>
      </c>
      <c r="L11" s="37"/>
      <c r="M11" s="47"/>
      <c r="N11" s="48"/>
    </row>
    <row r="12" spans="1:14" ht="15.75" customHeight="1">
      <c r="A12" s="293" t="s">
        <v>19</v>
      </c>
      <c r="B12" s="26">
        <f t="shared" si="7"/>
        <v>3000</v>
      </c>
      <c r="C12" s="27">
        <v>0</v>
      </c>
      <c r="D12" s="28">
        <f t="shared" si="0"/>
        <v>0</v>
      </c>
      <c r="E12" s="29">
        <v>0</v>
      </c>
      <c r="F12" s="30" t="e">
        <f t="shared" si="1"/>
        <v>#DIV/0!</v>
      </c>
      <c r="G12" s="30">
        <f t="shared" si="2"/>
        <v>0</v>
      </c>
      <c r="H12" s="28" t="e">
        <f t="shared" si="3"/>
        <v>#DIV/0!</v>
      </c>
      <c r="I12" s="31" t="e">
        <f t="shared" si="4"/>
        <v>#DIV/0!</v>
      </c>
      <c r="J12" s="40">
        <v>0</v>
      </c>
      <c r="K12" s="33">
        <f t="shared" si="5"/>
        <v>0</v>
      </c>
      <c r="L12" s="49" t="s">
        <v>20</v>
      </c>
      <c r="M12" s="50">
        <f>SUM(E10:E12)</f>
        <v>0</v>
      </c>
      <c r="N12" s="51">
        <f>M12-M27</f>
        <v>0</v>
      </c>
    </row>
    <row r="13" spans="1:14" ht="15.75" customHeight="1">
      <c r="A13" s="293" t="s">
        <v>21</v>
      </c>
      <c r="B13" s="26">
        <f t="shared" si="6"/>
        <v>3100</v>
      </c>
      <c r="C13" s="27">
        <f>'DATA 2021'!BL34</f>
        <v>0</v>
      </c>
      <c r="D13" s="28">
        <f t="shared" si="0"/>
        <v>0</v>
      </c>
      <c r="E13" s="30">
        <f>'DATA 2021'!BM34</f>
        <v>0</v>
      </c>
      <c r="F13" s="30" t="e">
        <f t="shared" si="1"/>
        <v>#DIV/0!</v>
      </c>
      <c r="G13" s="30">
        <f t="shared" si="2"/>
        <v>0</v>
      </c>
      <c r="H13" s="28" t="e">
        <f t="shared" si="3"/>
        <v>#DIV/0!</v>
      </c>
      <c r="I13" s="31" t="e">
        <f t="shared" si="4"/>
        <v>#DIV/0!</v>
      </c>
      <c r="J13" s="32">
        <v>0</v>
      </c>
      <c r="K13" s="33">
        <f t="shared" si="5"/>
        <v>0</v>
      </c>
      <c r="L13" s="44"/>
      <c r="M13" s="45"/>
      <c r="N13" s="46"/>
    </row>
    <row r="14" spans="1:14" ht="15.75" customHeight="1">
      <c r="A14" s="293" t="s">
        <v>22</v>
      </c>
      <c r="B14" s="26">
        <f t="shared" si="6"/>
        <v>3100</v>
      </c>
      <c r="C14" s="27">
        <f>'DATA 2021'!BL68</f>
        <v>0</v>
      </c>
      <c r="D14" s="28">
        <f t="shared" si="0"/>
        <v>0</v>
      </c>
      <c r="E14" s="30">
        <f>'DATA 2021'!BM68</f>
        <v>0</v>
      </c>
      <c r="F14" s="30" t="e">
        <f t="shared" si="1"/>
        <v>#DIV/0!</v>
      </c>
      <c r="G14" s="30">
        <f t="shared" si="2"/>
        <v>0</v>
      </c>
      <c r="H14" s="28" t="e">
        <f t="shared" si="3"/>
        <v>#DIV/0!</v>
      </c>
      <c r="I14" s="31" t="e">
        <f t="shared" si="4"/>
        <v>#DIV/0!</v>
      </c>
      <c r="J14" s="32">
        <v>0</v>
      </c>
      <c r="K14" s="33">
        <f t="shared" si="5"/>
        <v>0</v>
      </c>
      <c r="L14" s="37"/>
      <c r="M14" s="47"/>
      <c r="N14" s="48"/>
    </row>
    <row r="15" spans="1:14" ht="15.75" customHeight="1">
      <c r="A15" s="293" t="s">
        <v>23</v>
      </c>
      <c r="B15" s="26">
        <f t="shared" si="7"/>
        <v>3000</v>
      </c>
      <c r="C15" s="27">
        <f>'DATA 2021'!BJ101</f>
        <v>0</v>
      </c>
      <c r="D15" s="28">
        <f t="shared" si="0"/>
        <v>0</v>
      </c>
      <c r="E15" s="30">
        <f>'DATA 2021'!BK101</f>
        <v>0</v>
      </c>
      <c r="F15" s="30" t="e">
        <f t="shared" si="1"/>
        <v>#DIV/0!</v>
      </c>
      <c r="G15" s="30">
        <f t="shared" si="2"/>
        <v>0</v>
      </c>
      <c r="H15" s="28" t="e">
        <f t="shared" si="3"/>
        <v>#DIV/0!</v>
      </c>
      <c r="I15" s="31" t="e">
        <f t="shared" si="4"/>
        <v>#DIV/0!</v>
      </c>
      <c r="J15" s="32">
        <v>0</v>
      </c>
      <c r="K15" s="33">
        <f t="shared" si="5"/>
        <v>0</v>
      </c>
      <c r="L15" s="41" t="s">
        <v>24</v>
      </c>
      <c r="M15" s="42">
        <f>SUM(E13:E15)</f>
        <v>0</v>
      </c>
      <c r="N15" s="43">
        <f>M15-M30</f>
        <v>0</v>
      </c>
    </row>
    <row r="16" spans="1:14" ht="15.75" customHeight="1">
      <c r="A16" s="293" t="s">
        <v>25</v>
      </c>
      <c r="B16" s="26">
        <f t="shared" si="6"/>
        <v>3100</v>
      </c>
      <c r="C16" s="27">
        <f>'DATA 2021'!BL135</f>
        <v>0</v>
      </c>
      <c r="D16" s="28">
        <f t="shared" si="0"/>
        <v>0</v>
      </c>
      <c r="E16" s="30">
        <f>'DATA 2021'!BM135</f>
        <v>0</v>
      </c>
      <c r="F16" s="30" t="e">
        <f t="shared" si="1"/>
        <v>#DIV/0!</v>
      </c>
      <c r="G16" s="30">
        <f t="shared" si="2"/>
        <v>0</v>
      </c>
      <c r="H16" s="28" t="e">
        <f t="shared" si="3"/>
        <v>#DIV/0!</v>
      </c>
      <c r="I16" s="31" t="e">
        <f t="shared" si="4"/>
        <v>#DIV/0!</v>
      </c>
      <c r="J16" s="32">
        <v>0</v>
      </c>
      <c r="K16" s="33">
        <f t="shared" si="5"/>
        <v>0</v>
      </c>
      <c r="L16" s="44"/>
      <c r="M16" s="45"/>
      <c r="N16" s="46"/>
    </row>
    <row r="17" spans="1:14" ht="15.75" customHeight="1">
      <c r="A17" s="293" t="s">
        <v>26</v>
      </c>
      <c r="B17" s="26">
        <f t="shared" si="7"/>
        <v>3000</v>
      </c>
      <c r="C17" s="27">
        <f>'DATA 2021'!BJ168</f>
        <v>0</v>
      </c>
      <c r="D17" s="28">
        <f t="shared" si="0"/>
        <v>0</v>
      </c>
      <c r="E17" s="30">
        <f>'DATA 2021'!BK168</f>
        <v>0</v>
      </c>
      <c r="F17" s="30" t="e">
        <f t="shared" si="1"/>
        <v>#DIV/0!</v>
      </c>
      <c r="G17" s="30">
        <f t="shared" si="2"/>
        <v>0</v>
      </c>
      <c r="H17" s="28" t="e">
        <f t="shared" si="3"/>
        <v>#DIV/0!</v>
      </c>
      <c r="I17" s="31" t="e">
        <f t="shared" si="4"/>
        <v>#DIV/0!</v>
      </c>
      <c r="J17" s="32">
        <v>0</v>
      </c>
      <c r="K17" s="33">
        <f t="shared" si="5"/>
        <v>0</v>
      </c>
      <c r="L17" s="37"/>
      <c r="M17" s="47"/>
      <c r="N17" s="48"/>
    </row>
    <row r="18" spans="1:14" ht="15.75" customHeight="1">
      <c r="A18" s="294" t="s">
        <v>27</v>
      </c>
      <c r="B18" s="52">
        <f t="shared" si="6"/>
        <v>3100</v>
      </c>
      <c r="C18" s="53">
        <f>'DATA 2021'!BL202</f>
        <v>0</v>
      </c>
      <c r="D18" s="54">
        <f t="shared" si="0"/>
        <v>0</v>
      </c>
      <c r="E18" s="55">
        <f>'DATA 2021'!BM202</f>
        <v>0</v>
      </c>
      <c r="F18" s="55" t="e">
        <f t="shared" si="1"/>
        <v>#DIV/0!</v>
      </c>
      <c r="G18" s="55">
        <f t="shared" si="2"/>
        <v>0</v>
      </c>
      <c r="H18" s="54" t="e">
        <f t="shared" si="3"/>
        <v>#DIV/0!</v>
      </c>
      <c r="I18" s="56" t="e">
        <f t="shared" si="4"/>
        <v>#DIV/0!</v>
      </c>
      <c r="J18" s="57">
        <v>0</v>
      </c>
      <c r="K18" s="58">
        <f t="shared" si="5"/>
        <v>0</v>
      </c>
      <c r="L18" s="41" t="s">
        <v>28</v>
      </c>
      <c r="M18" s="42">
        <f>SUM(E16:E18)</f>
        <v>0</v>
      </c>
      <c r="N18" s="43">
        <f>M18-M33</f>
        <v>0</v>
      </c>
    </row>
    <row r="19" spans="1:14" ht="15.75" customHeight="1">
      <c r="A19" s="295" t="s">
        <v>29</v>
      </c>
      <c r="B19" s="296">
        <f>SUM(B7:B18)</f>
        <v>36500</v>
      </c>
      <c r="C19" s="296">
        <f>SUM(C7:C18)</f>
        <v>0</v>
      </c>
      <c r="D19" s="297">
        <f t="shared" ref="D19" si="8">C19/B19</f>
        <v>0</v>
      </c>
      <c r="E19" s="298">
        <f>SUM(E7:E18)</f>
        <v>0</v>
      </c>
      <c r="F19" s="298" t="e">
        <f t="shared" si="1"/>
        <v>#DIV/0!</v>
      </c>
      <c r="G19" s="298">
        <f t="shared" si="2"/>
        <v>0</v>
      </c>
      <c r="H19" s="299" t="e">
        <f t="shared" si="3"/>
        <v>#DIV/0!</v>
      </c>
      <c r="I19" s="299" t="e">
        <f t="shared" si="4"/>
        <v>#DIV/0!</v>
      </c>
      <c r="J19" s="298">
        <f>SUM(J7:J18)</f>
        <v>0</v>
      </c>
      <c r="K19" s="300">
        <f t="shared" si="5"/>
        <v>0</v>
      </c>
      <c r="L19" s="59"/>
      <c r="M19" s="60"/>
      <c r="N19" s="61"/>
    </row>
    <row r="20" spans="1:14" ht="15.75" customHeight="1">
      <c r="A20" s="62"/>
      <c r="B20" s="63"/>
      <c r="C20" s="64"/>
      <c r="D20" s="65"/>
      <c r="E20" s="281"/>
      <c r="F20" s="67"/>
      <c r="G20" s="67"/>
      <c r="H20" s="66"/>
      <c r="I20" s="65"/>
      <c r="J20" s="68"/>
      <c r="K20" s="69"/>
      <c r="L20" s="69"/>
      <c r="M20" s="69"/>
      <c r="N20" s="69"/>
    </row>
    <row r="21" spans="1:14" ht="27.6" customHeight="1">
      <c r="A21" s="286">
        <f>B2-1</f>
        <v>2020</v>
      </c>
      <c r="B21" s="287" t="s">
        <v>3</v>
      </c>
      <c r="C21" s="287" t="s">
        <v>4</v>
      </c>
      <c r="D21" s="287" t="s">
        <v>5</v>
      </c>
      <c r="E21" s="287" t="s">
        <v>6</v>
      </c>
      <c r="F21" s="287" t="s">
        <v>7</v>
      </c>
      <c r="G21" s="287" t="s">
        <v>8</v>
      </c>
      <c r="H21" s="287" t="s">
        <v>9</v>
      </c>
      <c r="I21" s="287" t="s">
        <v>10</v>
      </c>
      <c r="J21" s="301"/>
      <c r="K21" s="288" t="s">
        <v>53</v>
      </c>
      <c r="L21" s="302"/>
      <c r="M21" s="290">
        <v>2017</v>
      </c>
      <c r="N21" s="291" t="s">
        <v>12</v>
      </c>
    </row>
    <row r="22" spans="1:14" ht="15" customHeight="1">
      <c r="A22" s="292" t="s">
        <v>13</v>
      </c>
      <c r="B22" s="26">
        <f t="shared" ref="B22:B33" si="9">31*$B$4</f>
        <v>3100</v>
      </c>
      <c r="C22" s="27">
        <v>0</v>
      </c>
      <c r="D22" s="28">
        <f t="shared" ref="D22:D34" si="10">C22/B22</f>
        <v>0</v>
      </c>
      <c r="E22" s="278">
        <v>0</v>
      </c>
      <c r="F22" s="30" t="e">
        <f t="shared" ref="F22:F34" si="11">E22/C22</f>
        <v>#DIV/0!</v>
      </c>
      <c r="G22" s="30">
        <f t="shared" ref="G22:G34" si="12">E22/B22</f>
        <v>0</v>
      </c>
      <c r="H22" s="28" t="e">
        <f t="shared" ref="H22:H34" si="13">(E22-E37)/E37</f>
        <v>#DIV/0!</v>
      </c>
      <c r="I22" s="31" t="e">
        <f t="shared" ref="I22:I34" si="14">(D22-D37)/D37</f>
        <v>#DIV/0!</v>
      </c>
      <c r="J22" s="32" t="e">
        <f t="shared" ref="J22:J33" si="15">(F22+7.5)*(C22+20)</f>
        <v>#DIV/0!</v>
      </c>
      <c r="K22" s="33">
        <f t="shared" ref="K22:K34" si="16">E22-E37</f>
        <v>0</v>
      </c>
      <c r="L22" s="34"/>
      <c r="M22" s="35"/>
      <c r="N22" s="36"/>
    </row>
    <row r="23" spans="1:14" ht="15" customHeight="1">
      <c r="A23" s="293" t="s">
        <v>14</v>
      </c>
      <c r="B23" s="26">
        <f>29*$B$4</f>
        <v>2900</v>
      </c>
      <c r="C23" s="27">
        <v>0</v>
      </c>
      <c r="D23" s="28">
        <f t="shared" si="10"/>
        <v>0</v>
      </c>
      <c r="E23" s="279">
        <v>0</v>
      </c>
      <c r="F23" s="30" t="e">
        <f t="shared" si="11"/>
        <v>#DIV/0!</v>
      </c>
      <c r="G23" s="30">
        <f t="shared" si="12"/>
        <v>0</v>
      </c>
      <c r="H23" s="28" t="e">
        <f t="shared" si="13"/>
        <v>#DIV/0!</v>
      </c>
      <c r="I23" s="31" t="e">
        <f t="shared" si="14"/>
        <v>#DIV/0!</v>
      </c>
      <c r="J23" s="32" t="e">
        <f t="shared" si="15"/>
        <v>#DIV/0!</v>
      </c>
      <c r="K23" s="33">
        <f t="shared" si="16"/>
        <v>0</v>
      </c>
      <c r="L23" s="37"/>
      <c r="M23" s="38"/>
      <c r="N23" s="39"/>
    </row>
    <row r="24" spans="1:14" ht="15" customHeight="1">
      <c r="A24" s="293" t="s">
        <v>15</v>
      </c>
      <c r="B24" s="26">
        <f t="shared" si="9"/>
        <v>3100</v>
      </c>
      <c r="C24" s="27">
        <v>0</v>
      </c>
      <c r="D24" s="28">
        <f t="shared" si="10"/>
        <v>0</v>
      </c>
      <c r="E24" s="279">
        <v>0</v>
      </c>
      <c r="F24" s="30" t="e">
        <f t="shared" si="11"/>
        <v>#DIV/0!</v>
      </c>
      <c r="G24" s="30">
        <f t="shared" si="12"/>
        <v>0</v>
      </c>
      <c r="H24" s="28" t="e">
        <f t="shared" si="13"/>
        <v>#DIV/0!</v>
      </c>
      <c r="I24" s="31" t="e">
        <f t="shared" si="14"/>
        <v>#DIV/0!</v>
      </c>
      <c r="J24" s="32" t="e">
        <f t="shared" si="15"/>
        <v>#DIV/0!</v>
      </c>
      <c r="K24" s="33">
        <f t="shared" si="16"/>
        <v>0</v>
      </c>
      <c r="L24" s="41" t="s">
        <v>16</v>
      </c>
      <c r="M24" s="42">
        <f>SUM(E22:E24)</f>
        <v>0</v>
      </c>
      <c r="N24" s="43">
        <f>M24-M39</f>
        <v>0</v>
      </c>
    </row>
    <row r="25" spans="1:14" ht="15" customHeight="1">
      <c r="A25" s="293" t="s">
        <v>17</v>
      </c>
      <c r="B25" s="26">
        <f t="shared" ref="B25:B32" si="17">30*$B$4</f>
        <v>3000</v>
      </c>
      <c r="C25" s="27">
        <v>0</v>
      </c>
      <c r="D25" s="28">
        <f t="shared" si="10"/>
        <v>0</v>
      </c>
      <c r="E25" s="279">
        <v>0</v>
      </c>
      <c r="F25" s="30" t="e">
        <f t="shared" si="11"/>
        <v>#DIV/0!</v>
      </c>
      <c r="G25" s="30">
        <f t="shared" si="12"/>
        <v>0</v>
      </c>
      <c r="H25" s="28" t="e">
        <f t="shared" si="13"/>
        <v>#DIV/0!</v>
      </c>
      <c r="I25" s="31" t="e">
        <f t="shared" si="14"/>
        <v>#DIV/0!</v>
      </c>
      <c r="J25" s="32" t="e">
        <f t="shared" si="15"/>
        <v>#DIV/0!</v>
      </c>
      <c r="K25" s="33">
        <f t="shared" si="16"/>
        <v>0</v>
      </c>
      <c r="L25" s="44"/>
      <c r="M25" s="45"/>
      <c r="N25" s="46"/>
    </row>
    <row r="26" spans="1:14" ht="15" customHeight="1">
      <c r="A26" s="293" t="s">
        <v>18</v>
      </c>
      <c r="B26" s="26">
        <f t="shared" si="9"/>
        <v>3100</v>
      </c>
      <c r="C26" s="27">
        <v>0</v>
      </c>
      <c r="D26" s="28">
        <f t="shared" si="10"/>
        <v>0</v>
      </c>
      <c r="E26" s="279">
        <v>0</v>
      </c>
      <c r="F26" s="30" t="e">
        <f t="shared" si="11"/>
        <v>#DIV/0!</v>
      </c>
      <c r="G26" s="30">
        <f t="shared" si="12"/>
        <v>0</v>
      </c>
      <c r="H26" s="28" t="e">
        <f t="shared" si="13"/>
        <v>#DIV/0!</v>
      </c>
      <c r="I26" s="31" t="e">
        <f t="shared" si="14"/>
        <v>#DIV/0!</v>
      </c>
      <c r="J26" s="32" t="e">
        <f t="shared" si="15"/>
        <v>#DIV/0!</v>
      </c>
      <c r="K26" s="33">
        <f t="shared" si="16"/>
        <v>0</v>
      </c>
      <c r="L26" s="37"/>
      <c r="M26" s="47"/>
      <c r="N26" s="48"/>
    </row>
    <row r="27" spans="1:14" ht="15" customHeight="1">
      <c r="A27" s="293" t="s">
        <v>19</v>
      </c>
      <c r="B27" s="26">
        <f t="shared" si="17"/>
        <v>3000</v>
      </c>
      <c r="C27" s="27">
        <v>0</v>
      </c>
      <c r="D27" s="28">
        <f t="shared" si="10"/>
        <v>0</v>
      </c>
      <c r="E27" s="279">
        <v>0</v>
      </c>
      <c r="F27" s="30" t="e">
        <f t="shared" si="11"/>
        <v>#DIV/0!</v>
      </c>
      <c r="G27" s="30">
        <f t="shared" si="12"/>
        <v>0</v>
      </c>
      <c r="H27" s="28" t="e">
        <f t="shared" si="13"/>
        <v>#DIV/0!</v>
      </c>
      <c r="I27" s="31" t="e">
        <f t="shared" si="14"/>
        <v>#DIV/0!</v>
      </c>
      <c r="J27" s="32" t="e">
        <f t="shared" si="15"/>
        <v>#DIV/0!</v>
      </c>
      <c r="K27" s="33">
        <f t="shared" si="16"/>
        <v>0</v>
      </c>
      <c r="L27" s="49" t="s">
        <v>20</v>
      </c>
      <c r="M27" s="70">
        <f>SUM(E25:E27)</f>
        <v>0</v>
      </c>
      <c r="N27" s="43">
        <f>M27-M42</f>
        <v>0</v>
      </c>
    </row>
    <row r="28" spans="1:14" ht="15" customHeight="1">
      <c r="A28" s="293" t="s">
        <v>21</v>
      </c>
      <c r="B28" s="26">
        <f t="shared" si="9"/>
        <v>3100</v>
      </c>
      <c r="C28" s="27">
        <v>0</v>
      </c>
      <c r="D28" s="28">
        <f t="shared" si="10"/>
        <v>0</v>
      </c>
      <c r="E28" s="279">
        <v>0</v>
      </c>
      <c r="F28" s="30" t="e">
        <f t="shared" si="11"/>
        <v>#DIV/0!</v>
      </c>
      <c r="G28" s="30">
        <f t="shared" si="12"/>
        <v>0</v>
      </c>
      <c r="H28" s="28" t="e">
        <f t="shared" si="13"/>
        <v>#DIV/0!</v>
      </c>
      <c r="I28" s="31" t="e">
        <f t="shared" si="14"/>
        <v>#DIV/0!</v>
      </c>
      <c r="J28" s="32" t="e">
        <f t="shared" si="15"/>
        <v>#DIV/0!</v>
      </c>
      <c r="K28" s="33">
        <f t="shared" si="16"/>
        <v>0</v>
      </c>
      <c r="L28" s="44"/>
      <c r="M28" s="45"/>
      <c r="N28" s="46"/>
    </row>
    <row r="29" spans="1:14" ht="15" customHeight="1">
      <c r="A29" s="293" t="s">
        <v>22</v>
      </c>
      <c r="B29" s="26">
        <f t="shared" si="9"/>
        <v>3100</v>
      </c>
      <c r="C29" s="27">
        <v>0</v>
      </c>
      <c r="D29" s="28">
        <f t="shared" si="10"/>
        <v>0</v>
      </c>
      <c r="E29" s="279">
        <v>0</v>
      </c>
      <c r="F29" s="30" t="e">
        <f t="shared" si="11"/>
        <v>#DIV/0!</v>
      </c>
      <c r="G29" s="30">
        <f t="shared" si="12"/>
        <v>0</v>
      </c>
      <c r="H29" s="28" t="e">
        <f t="shared" si="13"/>
        <v>#DIV/0!</v>
      </c>
      <c r="I29" s="31" t="e">
        <f t="shared" si="14"/>
        <v>#DIV/0!</v>
      </c>
      <c r="J29" s="32" t="e">
        <f t="shared" si="15"/>
        <v>#DIV/0!</v>
      </c>
      <c r="K29" s="33">
        <f t="shared" si="16"/>
        <v>0</v>
      </c>
      <c r="L29" s="37"/>
      <c r="M29" s="47"/>
      <c r="N29" s="48"/>
    </row>
    <row r="30" spans="1:14" ht="15" customHeight="1">
      <c r="A30" s="293" t="s">
        <v>23</v>
      </c>
      <c r="B30" s="26">
        <f t="shared" si="17"/>
        <v>3000</v>
      </c>
      <c r="C30" s="27">
        <v>0</v>
      </c>
      <c r="D30" s="28">
        <f t="shared" si="10"/>
        <v>0</v>
      </c>
      <c r="E30" s="279">
        <v>0</v>
      </c>
      <c r="F30" s="30" t="e">
        <f t="shared" si="11"/>
        <v>#DIV/0!</v>
      </c>
      <c r="G30" s="30">
        <f t="shared" si="12"/>
        <v>0</v>
      </c>
      <c r="H30" s="28" t="e">
        <f t="shared" si="13"/>
        <v>#DIV/0!</v>
      </c>
      <c r="I30" s="31" t="e">
        <f t="shared" si="14"/>
        <v>#DIV/0!</v>
      </c>
      <c r="J30" s="32" t="e">
        <f t="shared" si="15"/>
        <v>#DIV/0!</v>
      </c>
      <c r="K30" s="33">
        <f t="shared" si="16"/>
        <v>0</v>
      </c>
      <c r="L30" s="41" t="s">
        <v>24</v>
      </c>
      <c r="M30" s="42">
        <f>SUM(E28:E30)</f>
        <v>0</v>
      </c>
      <c r="N30" s="43">
        <f>M30-M45</f>
        <v>0</v>
      </c>
    </row>
    <row r="31" spans="1:14" ht="15" customHeight="1">
      <c r="A31" s="293" t="s">
        <v>25</v>
      </c>
      <c r="B31" s="26">
        <f t="shared" si="9"/>
        <v>3100</v>
      </c>
      <c r="C31" s="27">
        <v>0</v>
      </c>
      <c r="D31" s="28">
        <f t="shared" si="10"/>
        <v>0</v>
      </c>
      <c r="E31" s="279">
        <v>0</v>
      </c>
      <c r="F31" s="30" t="e">
        <f t="shared" si="11"/>
        <v>#DIV/0!</v>
      </c>
      <c r="G31" s="30">
        <f t="shared" si="12"/>
        <v>0</v>
      </c>
      <c r="H31" s="28" t="e">
        <f t="shared" si="13"/>
        <v>#DIV/0!</v>
      </c>
      <c r="I31" s="31" t="e">
        <f t="shared" si="14"/>
        <v>#DIV/0!</v>
      </c>
      <c r="J31" s="32" t="e">
        <f t="shared" si="15"/>
        <v>#DIV/0!</v>
      </c>
      <c r="K31" s="33">
        <f t="shared" si="16"/>
        <v>0</v>
      </c>
      <c r="L31" s="44"/>
      <c r="M31" s="45"/>
      <c r="N31" s="46"/>
    </row>
    <row r="32" spans="1:14" ht="15" customHeight="1">
      <c r="A32" s="293" t="s">
        <v>26</v>
      </c>
      <c r="B32" s="26">
        <f t="shared" si="17"/>
        <v>3000</v>
      </c>
      <c r="C32" s="27">
        <v>0</v>
      </c>
      <c r="D32" s="28">
        <f t="shared" si="10"/>
        <v>0</v>
      </c>
      <c r="E32" s="279">
        <v>0</v>
      </c>
      <c r="F32" s="30" t="e">
        <f t="shared" si="11"/>
        <v>#DIV/0!</v>
      </c>
      <c r="G32" s="30">
        <f t="shared" si="12"/>
        <v>0</v>
      </c>
      <c r="H32" s="28" t="e">
        <f t="shared" si="13"/>
        <v>#DIV/0!</v>
      </c>
      <c r="I32" s="31" t="e">
        <f t="shared" si="14"/>
        <v>#DIV/0!</v>
      </c>
      <c r="J32" s="32" t="e">
        <f t="shared" si="15"/>
        <v>#DIV/0!</v>
      </c>
      <c r="K32" s="33">
        <f t="shared" si="16"/>
        <v>0</v>
      </c>
      <c r="L32" s="37"/>
      <c r="M32" s="47"/>
      <c r="N32" s="48"/>
    </row>
    <row r="33" spans="1:14" ht="15" customHeight="1">
      <c r="A33" s="294" t="s">
        <v>27</v>
      </c>
      <c r="B33" s="52">
        <f t="shared" si="9"/>
        <v>3100</v>
      </c>
      <c r="C33" s="53">
        <v>0</v>
      </c>
      <c r="D33" s="54">
        <f t="shared" si="10"/>
        <v>0</v>
      </c>
      <c r="E33" s="280">
        <v>0</v>
      </c>
      <c r="F33" s="55" t="e">
        <f>E33/C33</f>
        <v>#DIV/0!</v>
      </c>
      <c r="G33" s="55">
        <f t="shared" si="12"/>
        <v>0</v>
      </c>
      <c r="H33" s="54" t="e">
        <f t="shared" si="13"/>
        <v>#DIV/0!</v>
      </c>
      <c r="I33" s="56" t="e">
        <f t="shared" si="14"/>
        <v>#DIV/0!</v>
      </c>
      <c r="J33" s="57" t="e">
        <f t="shared" si="15"/>
        <v>#DIV/0!</v>
      </c>
      <c r="K33" s="58">
        <f t="shared" si="16"/>
        <v>0</v>
      </c>
      <c r="L33" s="41" t="s">
        <v>28</v>
      </c>
      <c r="M33" s="42">
        <f>SUM(E31:E33)</f>
        <v>0</v>
      </c>
      <c r="N33" s="43">
        <f>M33-M48</f>
        <v>0</v>
      </c>
    </row>
    <row r="34" spans="1:14" ht="16.5" customHeight="1">
      <c r="A34" s="295" t="s">
        <v>29</v>
      </c>
      <c r="B34" s="296">
        <f>SUM(B22:B33)</f>
        <v>36600</v>
      </c>
      <c r="C34" s="303">
        <f>SUM(C22:C33)</f>
        <v>0</v>
      </c>
      <c r="D34" s="297">
        <f t="shared" si="10"/>
        <v>0</v>
      </c>
      <c r="E34" s="298">
        <f>SUM(E22:E33)</f>
        <v>0</v>
      </c>
      <c r="F34" s="298" t="e">
        <f t="shared" si="11"/>
        <v>#DIV/0!</v>
      </c>
      <c r="G34" s="298">
        <f t="shared" si="12"/>
        <v>0</v>
      </c>
      <c r="H34" s="297" t="e">
        <f t="shared" si="13"/>
        <v>#DIV/0!</v>
      </c>
      <c r="I34" s="299" t="e">
        <f t="shared" si="14"/>
        <v>#DIV/0!</v>
      </c>
      <c r="J34" s="304" t="e">
        <f>SUM(J22:J33)</f>
        <v>#DIV/0!</v>
      </c>
      <c r="K34" s="300">
        <f t="shared" si="16"/>
        <v>0</v>
      </c>
      <c r="L34" s="59"/>
      <c r="M34" s="60"/>
      <c r="N34" s="61"/>
    </row>
    <row r="35" spans="1:14" ht="15.75" customHeight="1">
      <c r="A35" s="72"/>
      <c r="B35" s="73"/>
      <c r="C35" s="73"/>
      <c r="D35" s="74"/>
      <c r="E35" s="281">
        <f>SUM(E22:E32)</f>
        <v>0</v>
      </c>
      <c r="F35" s="75"/>
      <c r="G35" s="75"/>
      <c r="H35" s="76"/>
      <c r="I35" s="77"/>
      <c r="J35" s="78"/>
      <c r="K35" s="79"/>
      <c r="L35" s="80"/>
      <c r="M35" s="81"/>
      <c r="N35" s="82"/>
    </row>
    <row r="36" spans="1:14" ht="45" customHeight="1">
      <c r="A36" s="286">
        <f>B2-2</f>
        <v>2019</v>
      </c>
      <c r="B36" s="287" t="s">
        <v>3</v>
      </c>
      <c r="C36" s="287" t="s">
        <v>4</v>
      </c>
      <c r="D36" s="287" t="s">
        <v>5</v>
      </c>
      <c r="E36" s="287" t="s">
        <v>6</v>
      </c>
      <c r="F36" s="287" t="s">
        <v>7</v>
      </c>
      <c r="G36" s="287" t="s">
        <v>8</v>
      </c>
      <c r="H36" s="287" t="s">
        <v>9</v>
      </c>
      <c r="I36" s="287" t="s">
        <v>10</v>
      </c>
      <c r="J36" s="305"/>
      <c r="K36" s="306" t="s">
        <v>30</v>
      </c>
      <c r="L36" s="289"/>
      <c r="M36" s="290">
        <v>2016</v>
      </c>
      <c r="N36" s="307"/>
    </row>
    <row r="37" spans="1:14" ht="15" customHeight="1">
      <c r="A37" s="292" t="s">
        <v>13</v>
      </c>
      <c r="B37" s="26">
        <f t="shared" ref="B37:B48" si="18">31*$B$4</f>
        <v>3100</v>
      </c>
      <c r="C37" s="27">
        <v>0</v>
      </c>
      <c r="D37" s="28">
        <f t="shared" ref="D37:D48" si="19">C37/B37</f>
        <v>0</v>
      </c>
      <c r="E37" s="29">
        <v>0</v>
      </c>
      <c r="F37" s="30" t="e">
        <f t="shared" ref="F37:F49" si="20">E37/C37</f>
        <v>#DIV/0!</v>
      </c>
      <c r="G37" s="30">
        <f t="shared" ref="G37:G49" si="21">E37/B37</f>
        <v>0</v>
      </c>
      <c r="H37" s="28" t="e">
        <f t="shared" ref="H37:H49" si="22">(E37-E52)/E52</f>
        <v>#DIV/0!</v>
      </c>
      <c r="I37" s="31" t="e">
        <f t="shared" ref="I37:I49" si="23">(D37-D52)/D52</f>
        <v>#DIV/0!</v>
      </c>
      <c r="J37" s="83"/>
      <c r="K37" s="84">
        <f t="shared" ref="K37:K49" si="24">E37-E52</f>
        <v>0</v>
      </c>
      <c r="L37" s="34"/>
      <c r="M37" s="35"/>
      <c r="N37" s="36"/>
    </row>
    <row r="38" spans="1:14" ht="15" customHeight="1">
      <c r="A38" s="293" t="s">
        <v>14</v>
      </c>
      <c r="B38" s="26">
        <f t="shared" ref="B38" si="25">28*$B$4</f>
        <v>2800</v>
      </c>
      <c r="C38" s="27">
        <v>0</v>
      </c>
      <c r="D38" s="28">
        <f t="shared" si="19"/>
        <v>0</v>
      </c>
      <c r="E38" s="29">
        <v>0</v>
      </c>
      <c r="F38" s="30" t="e">
        <f t="shared" si="20"/>
        <v>#DIV/0!</v>
      </c>
      <c r="G38" s="30">
        <f t="shared" si="21"/>
        <v>0</v>
      </c>
      <c r="H38" s="28" t="e">
        <f t="shared" si="22"/>
        <v>#DIV/0!</v>
      </c>
      <c r="I38" s="31" t="e">
        <f t="shared" si="23"/>
        <v>#DIV/0!</v>
      </c>
      <c r="J38" s="83"/>
      <c r="K38" s="84">
        <f t="shared" si="24"/>
        <v>0</v>
      </c>
      <c r="L38" s="37"/>
      <c r="M38" s="38"/>
      <c r="N38" s="39"/>
    </row>
    <row r="39" spans="1:14" ht="15" customHeight="1">
      <c r="A39" s="293" t="s">
        <v>15</v>
      </c>
      <c r="B39" s="26">
        <f t="shared" si="18"/>
        <v>3100</v>
      </c>
      <c r="C39" s="27">
        <v>0</v>
      </c>
      <c r="D39" s="28">
        <f t="shared" si="19"/>
        <v>0</v>
      </c>
      <c r="E39" s="29">
        <v>0</v>
      </c>
      <c r="F39" s="30" t="e">
        <f t="shared" si="20"/>
        <v>#DIV/0!</v>
      </c>
      <c r="G39" s="30">
        <f t="shared" si="21"/>
        <v>0</v>
      </c>
      <c r="H39" s="28" t="e">
        <f t="shared" si="22"/>
        <v>#DIV/0!</v>
      </c>
      <c r="I39" s="31" t="e">
        <f t="shared" si="23"/>
        <v>#DIV/0!</v>
      </c>
      <c r="J39" s="83"/>
      <c r="K39" s="84">
        <f t="shared" si="24"/>
        <v>0</v>
      </c>
      <c r="L39" s="41" t="s">
        <v>16</v>
      </c>
      <c r="M39" s="42">
        <f>SUM(E37:E39)</f>
        <v>0</v>
      </c>
      <c r="N39" s="43"/>
    </row>
    <row r="40" spans="1:14" ht="15" customHeight="1">
      <c r="A40" s="293" t="s">
        <v>17</v>
      </c>
      <c r="B40" s="26">
        <f t="shared" ref="B40:B47" si="26">30*$B$4</f>
        <v>3000</v>
      </c>
      <c r="C40" s="27">
        <v>0</v>
      </c>
      <c r="D40" s="28">
        <f t="shared" si="19"/>
        <v>0</v>
      </c>
      <c r="E40" s="29">
        <v>0</v>
      </c>
      <c r="F40" s="30" t="e">
        <f t="shared" si="20"/>
        <v>#DIV/0!</v>
      </c>
      <c r="G40" s="30">
        <f t="shared" si="21"/>
        <v>0</v>
      </c>
      <c r="H40" s="28" t="e">
        <f t="shared" si="22"/>
        <v>#DIV/0!</v>
      </c>
      <c r="I40" s="31" t="e">
        <f t="shared" si="23"/>
        <v>#DIV/0!</v>
      </c>
      <c r="J40" s="83"/>
      <c r="K40" s="84">
        <f t="shared" si="24"/>
        <v>0</v>
      </c>
      <c r="L40" s="44"/>
      <c r="M40" s="45"/>
      <c r="N40" s="46"/>
    </row>
    <row r="41" spans="1:14" ht="15" customHeight="1">
      <c r="A41" s="293" t="s">
        <v>18</v>
      </c>
      <c r="B41" s="26">
        <f t="shared" si="18"/>
        <v>3100</v>
      </c>
      <c r="C41" s="27">
        <v>0</v>
      </c>
      <c r="D41" s="28">
        <f t="shared" si="19"/>
        <v>0</v>
      </c>
      <c r="E41" s="29">
        <v>0</v>
      </c>
      <c r="F41" s="30" t="e">
        <f t="shared" si="20"/>
        <v>#DIV/0!</v>
      </c>
      <c r="G41" s="30">
        <f t="shared" si="21"/>
        <v>0</v>
      </c>
      <c r="H41" s="28" t="e">
        <f t="shared" si="22"/>
        <v>#DIV/0!</v>
      </c>
      <c r="I41" s="31" t="e">
        <f t="shared" si="23"/>
        <v>#DIV/0!</v>
      </c>
      <c r="J41" s="83"/>
      <c r="K41" s="84">
        <f t="shared" si="24"/>
        <v>0</v>
      </c>
      <c r="L41" s="37"/>
      <c r="M41" s="47"/>
      <c r="N41" s="48"/>
    </row>
    <row r="42" spans="1:14" ht="15" customHeight="1">
      <c r="A42" s="293" t="s">
        <v>19</v>
      </c>
      <c r="B42" s="26">
        <f t="shared" si="26"/>
        <v>3000</v>
      </c>
      <c r="C42" s="27">
        <v>0</v>
      </c>
      <c r="D42" s="28">
        <f t="shared" si="19"/>
        <v>0</v>
      </c>
      <c r="E42" s="29">
        <v>0</v>
      </c>
      <c r="F42" s="30" t="e">
        <f t="shared" si="20"/>
        <v>#DIV/0!</v>
      </c>
      <c r="G42" s="30">
        <f t="shared" si="21"/>
        <v>0</v>
      </c>
      <c r="H42" s="28" t="e">
        <f t="shared" si="22"/>
        <v>#DIV/0!</v>
      </c>
      <c r="I42" s="31" t="e">
        <f t="shared" si="23"/>
        <v>#DIV/0!</v>
      </c>
      <c r="J42" s="83"/>
      <c r="K42" s="84">
        <f t="shared" si="24"/>
        <v>0</v>
      </c>
      <c r="L42" s="49" t="s">
        <v>20</v>
      </c>
      <c r="M42" s="70">
        <f>SUM(E40:E42)</f>
        <v>0</v>
      </c>
      <c r="N42" s="43"/>
    </row>
    <row r="43" spans="1:14" ht="15" customHeight="1">
      <c r="A43" s="293" t="s">
        <v>21</v>
      </c>
      <c r="B43" s="26">
        <f t="shared" si="18"/>
        <v>3100</v>
      </c>
      <c r="C43" s="27">
        <v>0</v>
      </c>
      <c r="D43" s="28">
        <f t="shared" si="19"/>
        <v>0</v>
      </c>
      <c r="E43" s="29">
        <v>0</v>
      </c>
      <c r="F43" s="30" t="e">
        <f t="shared" si="20"/>
        <v>#DIV/0!</v>
      </c>
      <c r="G43" s="30">
        <f t="shared" si="21"/>
        <v>0</v>
      </c>
      <c r="H43" s="28" t="e">
        <f t="shared" si="22"/>
        <v>#DIV/0!</v>
      </c>
      <c r="I43" s="31" t="e">
        <f t="shared" si="23"/>
        <v>#DIV/0!</v>
      </c>
      <c r="J43" s="83"/>
      <c r="K43" s="84">
        <f t="shared" si="24"/>
        <v>0</v>
      </c>
      <c r="L43" s="44"/>
      <c r="M43" s="45"/>
      <c r="N43" s="46"/>
    </row>
    <row r="44" spans="1:14" ht="15" customHeight="1">
      <c r="A44" s="293" t="s">
        <v>22</v>
      </c>
      <c r="B44" s="26">
        <f t="shared" si="18"/>
        <v>3100</v>
      </c>
      <c r="C44" s="27">
        <v>0</v>
      </c>
      <c r="D44" s="28">
        <f t="shared" si="19"/>
        <v>0</v>
      </c>
      <c r="E44" s="29">
        <v>0</v>
      </c>
      <c r="F44" s="30" t="e">
        <f t="shared" si="20"/>
        <v>#DIV/0!</v>
      </c>
      <c r="G44" s="30">
        <f t="shared" si="21"/>
        <v>0</v>
      </c>
      <c r="H44" s="28" t="e">
        <f t="shared" si="22"/>
        <v>#DIV/0!</v>
      </c>
      <c r="I44" s="31" t="e">
        <f t="shared" si="23"/>
        <v>#DIV/0!</v>
      </c>
      <c r="J44" s="83"/>
      <c r="K44" s="84">
        <f t="shared" si="24"/>
        <v>0</v>
      </c>
      <c r="L44" s="37"/>
      <c r="M44" s="47"/>
      <c r="N44" s="48"/>
    </row>
    <row r="45" spans="1:14" ht="15" customHeight="1">
      <c r="A45" s="293" t="s">
        <v>23</v>
      </c>
      <c r="B45" s="26">
        <f t="shared" si="26"/>
        <v>3000</v>
      </c>
      <c r="C45" s="27">
        <v>0</v>
      </c>
      <c r="D45" s="28">
        <f t="shared" si="19"/>
        <v>0</v>
      </c>
      <c r="E45" s="29">
        <v>0</v>
      </c>
      <c r="F45" s="30" t="e">
        <f t="shared" si="20"/>
        <v>#DIV/0!</v>
      </c>
      <c r="G45" s="30">
        <f t="shared" si="21"/>
        <v>0</v>
      </c>
      <c r="H45" s="28" t="e">
        <f t="shared" si="22"/>
        <v>#DIV/0!</v>
      </c>
      <c r="I45" s="31" t="e">
        <f t="shared" si="23"/>
        <v>#DIV/0!</v>
      </c>
      <c r="J45" s="83"/>
      <c r="K45" s="84">
        <f t="shared" si="24"/>
        <v>0</v>
      </c>
      <c r="L45" s="41" t="s">
        <v>24</v>
      </c>
      <c r="M45" s="42">
        <f>SUM(E43:E45)</f>
        <v>0</v>
      </c>
      <c r="N45" s="43"/>
    </row>
    <row r="46" spans="1:14" ht="15" customHeight="1">
      <c r="A46" s="293" t="s">
        <v>25</v>
      </c>
      <c r="B46" s="26">
        <f t="shared" si="18"/>
        <v>3100</v>
      </c>
      <c r="C46" s="27">
        <v>0</v>
      </c>
      <c r="D46" s="28">
        <f t="shared" si="19"/>
        <v>0</v>
      </c>
      <c r="E46" s="29">
        <v>0</v>
      </c>
      <c r="F46" s="30" t="e">
        <f t="shared" si="20"/>
        <v>#DIV/0!</v>
      </c>
      <c r="G46" s="30">
        <f t="shared" si="21"/>
        <v>0</v>
      </c>
      <c r="H46" s="28" t="e">
        <f t="shared" si="22"/>
        <v>#DIV/0!</v>
      </c>
      <c r="I46" s="31" t="e">
        <f t="shared" si="23"/>
        <v>#DIV/0!</v>
      </c>
      <c r="J46" s="83"/>
      <c r="K46" s="84">
        <f t="shared" si="24"/>
        <v>0</v>
      </c>
      <c r="L46" s="44"/>
      <c r="M46" s="45"/>
      <c r="N46" s="46"/>
    </row>
    <row r="47" spans="1:14" ht="15" customHeight="1">
      <c r="A47" s="293" t="s">
        <v>26</v>
      </c>
      <c r="B47" s="26">
        <f t="shared" si="26"/>
        <v>3000</v>
      </c>
      <c r="C47" s="27">
        <v>0</v>
      </c>
      <c r="D47" s="28">
        <f t="shared" si="19"/>
        <v>0</v>
      </c>
      <c r="E47" s="29">
        <v>0</v>
      </c>
      <c r="F47" s="30" t="e">
        <f t="shared" si="20"/>
        <v>#DIV/0!</v>
      </c>
      <c r="G47" s="30">
        <f t="shared" si="21"/>
        <v>0</v>
      </c>
      <c r="H47" s="28" t="e">
        <f t="shared" si="22"/>
        <v>#DIV/0!</v>
      </c>
      <c r="I47" s="31" t="e">
        <f t="shared" si="23"/>
        <v>#DIV/0!</v>
      </c>
      <c r="J47" s="83"/>
      <c r="K47" s="84">
        <f t="shared" si="24"/>
        <v>0</v>
      </c>
      <c r="L47" s="37"/>
      <c r="M47" s="47"/>
      <c r="N47" s="48"/>
    </row>
    <row r="48" spans="1:14" ht="15.75" customHeight="1" thickBot="1">
      <c r="A48" s="294" t="s">
        <v>27</v>
      </c>
      <c r="B48" s="52">
        <f t="shared" si="18"/>
        <v>3100</v>
      </c>
      <c r="C48" s="53">
        <v>0</v>
      </c>
      <c r="D48" s="54">
        <f t="shared" si="19"/>
        <v>0</v>
      </c>
      <c r="E48" s="71">
        <v>0</v>
      </c>
      <c r="F48" s="55" t="e">
        <f t="shared" si="20"/>
        <v>#DIV/0!</v>
      </c>
      <c r="G48" s="55">
        <f t="shared" si="21"/>
        <v>0</v>
      </c>
      <c r="H48" s="54" t="e">
        <f t="shared" si="22"/>
        <v>#DIV/0!</v>
      </c>
      <c r="I48" s="56" t="e">
        <f t="shared" si="23"/>
        <v>#DIV/0!</v>
      </c>
      <c r="J48" s="83"/>
      <c r="K48" s="85">
        <f t="shared" si="24"/>
        <v>0</v>
      </c>
      <c r="L48" s="41" t="s">
        <v>28</v>
      </c>
      <c r="M48" s="42">
        <f>SUM(E46:E48)</f>
        <v>0</v>
      </c>
      <c r="N48" s="43"/>
    </row>
    <row r="49" spans="1:14" ht="16.5" customHeight="1" thickBot="1">
      <c r="A49" s="295" t="s">
        <v>29</v>
      </c>
      <c r="B49" s="296">
        <f>SUM(B37:B48)</f>
        <v>36500</v>
      </c>
      <c r="C49" s="303">
        <f>SUM(C37:C48)</f>
        <v>0</v>
      </c>
      <c r="D49" s="297">
        <f t="shared" ref="D49" si="27">C49/B49</f>
        <v>0</v>
      </c>
      <c r="E49" s="298">
        <f>SUM(E37:E48)</f>
        <v>0</v>
      </c>
      <c r="F49" s="298" t="e">
        <f t="shared" si="20"/>
        <v>#DIV/0!</v>
      </c>
      <c r="G49" s="298">
        <f t="shared" si="21"/>
        <v>0</v>
      </c>
      <c r="H49" s="297" t="e">
        <f t="shared" si="22"/>
        <v>#DIV/0!</v>
      </c>
      <c r="I49" s="299" t="e">
        <f t="shared" si="23"/>
        <v>#DIV/0!</v>
      </c>
      <c r="J49" s="308"/>
      <c r="K49" s="309">
        <f t="shared" si="24"/>
        <v>0</v>
      </c>
      <c r="L49" s="59"/>
      <c r="M49" s="60"/>
      <c r="N49" s="61"/>
    </row>
    <row r="50" spans="1:14" ht="15.75" customHeight="1">
      <c r="A50" s="86"/>
      <c r="B50" s="87"/>
      <c r="C50" s="87"/>
      <c r="D50" s="87"/>
      <c r="E50" s="88">
        <f>SUM(E37:E47)</f>
        <v>0</v>
      </c>
      <c r="F50" s="89"/>
      <c r="G50" s="89"/>
      <c r="H50" s="90"/>
      <c r="I50" s="90"/>
      <c r="J50" s="91"/>
      <c r="K50" s="90"/>
      <c r="L50" s="92"/>
      <c r="M50" s="92"/>
      <c r="N50" s="93"/>
    </row>
    <row r="51" spans="1:14" ht="30" customHeight="1">
      <c r="A51" s="310">
        <f>B2-3</f>
        <v>2018</v>
      </c>
      <c r="B51" s="311" t="s">
        <v>3</v>
      </c>
      <c r="C51" s="312" t="s">
        <v>4</v>
      </c>
      <c r="D51" s="312" t="s">
        <v>32</v>
      </c>
      <c r="E51" s="312" t="s">
        <v>33</v>
      </c>
      <c r="F51" s="312" t="s">
        <v>34</v>
      </c>
      <c r="G51" s="313" t="s">
        <v>8</v>
      </c>
      <c r="H51" s="287" t="s">
        <v>9</v>
      </c>
      <c r="I51" s="287" t="s">
        <v>10</v>
      </c>
      <c r="J51" s="314"/>
      <c r="K51" s="306" t="s">
        <v>30</v>
      </c>
      <c r="L51" s="95"/>
      <c r="M51" s="96"/>
      <c r="N51" s="97"/>
    </row>
    <row r="52" spans="1:14" ht="15" customHeight="1">
      <c r="A52" s="315" t="s">
        <v>13</v>
      </c>
      <c r="B52" s="26">
        <f t="shared" ref="B52:B63" si="28">31*$B$4</f>
        <v>3100</v>
      </c>
      <c r="C52" s="27">
        <v>0</v>
      </c>
      <c r="D52" s="28">
        <f t="shared" ref="D52:D63" si="29">C52/B52</f>
        <v>0</v>
      </c>
      <c r="E52" s="29">
        <v>0</v>
      </c>
      <c r="F52" s="98" t="e">
        <f t="shared" ref="F52:F64" si="30">E52/C52</f>
        <v>#DIV/0!</v>
      </c>
      <c r="G52" s="99">
        <f t="shared" ref="G52:G64" si="31">E52/B52</f>
        <v>0</v>
      </c>
      <c r="H52" s="28" t="e">
        <f t="shared" ref="H52:H64" si="32">(E52-E67)/E67</f>
        <v>#DIV/0!</v>
      </c>
      <c r="I52" s="31" t="e">
        <f t="shared" ref="I52:I64" si="33">(D52-D67)/D67</f>
        <v>#DIV/0!</v>
      </c>
      <c r="J52" s="94"/>
      <c r="K52" s="84">
        <f t="shared" ref="K52:K64" si="34">E52-E67</f>
        <v>0</v>
      </c>
      <c r="L52" s="95"/>
      <c r="M52" s="96"/>
      <c r="N52" s="97"/>
    </row>
    <row r="53" spans="1:14" ht="15" customHeight="1">
      <c r="A53" s="315" t="s">
        <v>14</v>
      </c>
      <c r="B53" s="26">
        <f>29*$B$4</f>
        <v>2900</v>
      </c>
      <c r="C53" s="27">
        <v>0</v>
      </c>
      <c r="D53" s="28">
        <f t="shared" si="29"/>
        <v>0</v>
      </c>
      <c r="E53" s="29">
        <v>0</v>
      </c>
      <c r="F53" s="98" t="e">
        <f t="shared" si="30"/>
        <v>#DIV/0!</v>
      </c>
      <c r="G53" s="99">
        <f t="shared" si="31"/>
        <v>0</v>
      </c>
      <c r="H53" s="28" t="e">
        <f t="shared" si="32"/>
        <v>#DIV/0!</v>
      </c>
      <c r="I53" s="31" t="e">
        <f t="shared" si="33"/>
        <v>#DIV/0!</v>
      </c>
      <c r="J53" s="94"/>
      <c r="K53" s="84">
        <f t="shared" si="34"/>
        <v>0</v>
      </c>
      <c r="L53" s="95"/>
      <c r="M53" s="96"/>
      <c r="N53" s="97"/>
    </row>
    <row r="54" spans="1:14" ht="15" customHeight="1">
      <c r="A54" s="315" t="s">
        <v>15</v>
      </c>
      <c r="B54" s="26">
        <f t="shared" si="28"/>
        <v>3100</v>
      </c>
      <c r="C54" s="27">
        <v>0</v>
      </c>
      <c r="D54" s="28">
        <f t="shared" si="29"/>
        <v>0</v>
      </c>
      <c r="E54" s="29">
        <v>0</v>
      </c>
      <c r="F54" s="98" t="e">
        <f t="shared" si="30"/>
        <v>#DIV/0!</v>
      </c>
      <c r="G54" s="99">
        <f t="shared" si="31"/>
        <v>0</v>
      </c>
      <c r="H54" s="28" t="e">
        <f t="shared" si="32"/>
        <v>#DIV/0!</v>
      </c>
      <c r="I54" s="31" t="e">
        <f t="shared" si="33"/>
        <v>#DIV/0!</v>
      </c>
      <c r="J54" s="94"/>
      <c r="K54" s="84">
        <f t="shared" si="34"/>
        <v>0</v>
      </c>
      <c r="L54" s="95"/>
      <c r="M54" s="96"/>
      <c r="N54" s="97"/>
    </row>
    <row r="55" spans="1:14" ht="15" customHeight="1">
      <c r="A55" s="315" t="s">
        <v>17</v>
      </c>
      <c r="B55" s="26">
        <f t="shared" ref="B55:B62" si="35">30*$B$4</f>
        <v>3000</v>
      </c>
      <c r="C55" s="27">
        <v>0</v>
      </c>
      <c r="D55" s="28">
        <f t="shared" si="29"/>
        <v>0</v>
      </c>
      <c r="E55" s="29">
        <v>0</v>
      </c>
      <c r="F55" s="98" t="e">
        <f t="shared" si="30"/>
        <v>#DIV/0!</v>
      </c>
      <c r="G55" s="99">
        <f t="shared" si="31"/>
        <v>0</v>
      </c>
      <c r="H55" s="28" t="e">
        <f t="shared" si="32"/>
        <v>#DIV/0!</v>
      </c>
      <c r="I55" s="31" t="e">
        <f t="shared" si="33"/>
        <v>#DIV/0!</v>
      </c>
      <c r="J55" s="94"/>
      <c r="K55" s="84">
        <f t="shared" si="34"/>
        <v>0</v>
      </c>
      <c r="L55" s="95"/>
      <c r="M55" s="96"/>
      <c r="N55" s="97"/>
    </row>
    <row r="56" spans="1:14" ht="15" customHeight="1">
      <c r="A56" s="315" t="s">
        <v>18</v>
      </c>
      <c r="B56" s="26">
        <f t="shared" si="28"/>
        <v>3100</v>
      </c>
      <c r="C56" s="27">
        <v>0</v>
      </c>
      <c r="D56" s="28">
        <f t="shared" si="29"/>
        <v>0</v>
      </c>
      <c r="E56" s="29">
        <v>0</v>
      </c>
      <c r="F56" s="98" t="e">
        <f t="shared" si="30"/>
        <v>#DIV/0!</v>
      </c>
      <c r="G56" s="99">
        <f t="shared" si="31"/>
        <v>0</v>
      </c>
      <c r="H56" s="28" t="e">
        <f t="shared" si="32"/>
        <v>#DIV/0!</v>
      </c>
      <c r="I56" s="31" t="e">
        <f t="shared" si="33"/>
        <v>#DIV/0!</v>
      </c>
      <c r="J56" s="94"/>
      <c r="K56" s="84">
        <f t="shared" si="34"/>
        <v>0</v>
      </c>
      <c r="L56" s="95"/>
      <c r="M56" s="96"/>
      <c r="N56" s="97"/>
    </row>
    <row r="57" spans="1:14" ht="15" customHeight="1">
      <c r="A57" s="315" t="s">
        <v>19</v>
      </c>
      <c r="B57" s="26">
        <f t="shared" si="35"/>
        <v>3000</v>
      </c>
      <c r="C57" s="27">
        <v>0</v>
      </c>
      <c r="D57" s="28">
        <f t="shared" si="29"/>
        <v>0</v>
      </c>
      <c r="E57" s="29">
        <v>0</v>
      </c>
      <c r="F57" s="98" t="e">
        <f t="shared" si="30"/>
        <v>#DIV/0!</v>
      </c>
      <c r="G57" s="99">
        <f t="shared" si="31"/>
        <v>0</v>
      </c>
      <c r="H57" s="28" t="e">
        <f t="shared" si="32"/>
        <v>#DIV/0!</v>
      </c>
      <c r="I57" s="31" t="e">
        <f t="shared" si="33"/>
        <v>#DIV/0!</v>
      </c>
      <c r="J57" s="94"/>
      <c r="K57" s="84">
        <f t="shared" si="34"/>
        <v>0</v>
      </c>
      <c r="L57" s="95"/>
      <c r="M57" s="96"/>
      <c r="N57" s="97"/>
    </row>
    <row r="58" spans="1:14" ht="15" customHeight="1">
      <c r="A58" s="315" t="s">
        <v>21</v>
      </c>
      <c r="B58" s="26">
        <f t="shared" si="28"/>
        <v>3100</v>
      </c>
      <c r="C58" s="27">
        <v>0</v>
      </c>
      <c r="D58" s="28">
        <f t="shared" si="29"/>
        <v>0</v>
      </c>
      <c r="E58" s="29">
        <v>0</v>
      </c>
      <c r="F58" s="98" t="e">
        <f t="shared" si="30"/>
        <v>#DIV/0!</v>
      </c>
      <c r="G58" s="99">
        <f t="shared" si="31"/>
        <v>0</v>
      </c>
      <c r="H58" s="28" t="e">
        <f t="shared" si="32"/>
        <v>#DIV/0!</v>
      </c>
      <c r="I58" s="31" t="e">
        <f t="shared" si="33"/>
        <v>#DIV/0!</v>
      </c>
      <c r="J58" s="94"/>
      <c r="K58" s="84">
        <f t="shared" si="34"/>
        <v>0</v>
      </c>
      <c r="L58" s="95"/>
      <c r="M58" s="96"/>
      <c r="N58" s="97"/>
    </row>
    <row r="59" spans="1:14" ht="15" customHeight="1">
      <c r="A59" s="315" t="s">
        <v>22</v>
      </c>
      <c r="B59" s="26">
        <f t="shared" si="28"/>
        <v>3100</v>
      </c>
      <c r="C59" s="27">
        <v>0</v>
      </c>
      <c r="D59" s="28">
        <f t="shared" si="29"/>
        <v>0</v>
      </c>
      <c r="E59" s="29">
        <v>0</v>
      </c>
      <c r="F59" s="98" t="e">
        <f t="shared" si="30"/>
        <v>#DIV/0!</v>
      </c>
      <c r="G59" s="99">
        <f t="shared" si="31"/>
        <v>0</v>
      </c>
      <c r="H59" s="28" t="e">
        <f t="shared" si="32"/>
        <v>#DIV/0!</v>
      </c>
      <c r="I59" s="31" t="e">
        <f t="shared" si="33"/>
        <v>#DIV/0!</v>
      </c>
      <c r="J59" s="94"/>
      <c r="K59" s="84">
        <f t="shared" si="34"/>
        <v>0</v>
      </c>
      <c r="L59" s="95"/>
      <c r="M59" s="96"/>
      <c r="N59" s="97"/>
    </row>
    <row r="60" spans="1:14" ht="15" customHeight="1">
      <c r="A60" s="315" t="s">
        <v>23</v>
      </c>
      <c r="B60" s="26">
        <f t="shared" si="35"/>
        <v>3000</v>
      </c>
      <c r="C60" s="27">
        <v>0</v>
      </c>
      <c r="D60" s="28">
        <f t="shared" si="29"/>
        <v>0</v>
      </c>
      <c r="E60" s="29">
        <v>0</v>
      </c>
      <c r="F60" s="98" t="e">
        <f t="shared" si="30"/>
        <v>#DIV/0!</v>
      </c>
      <c r="G60" s="99">
        <f t="shared" si="31"/>
        <v>0</v>
      </c>
      <c r="H60" s="28" t="e">
        <f t="shared" si="32"/>
        <v>#DIV/0!</v>
      </c>
      <c r="I60" s="31" t="e">
        <f t="shared" si="33"/>
        <v>#DIV/0!</v>
      </c>
      <c r="J60" s="94"/>
      <c r="K60" s="84">
        <f t="shared" si="34"/>
        <v>0</v>
      </c>
      <c r="L60" s="95"/>
      <c r="M60" s="96"/>
      <c r="N60" s="97"/>
    </row>
    <row r="61" spans="1:14" ht="15" customHeight="1">
      <c r="A61" s="315" t="s">
        <v>25</v>
      </c>
      <c r="B61" s="26">
        <f t="shared" si="28"/>
        <v>3100</v>
      </c>
      <c r="C61" s="27">
        <v>0</v>
      </c>
      <c r="D61" s="28">
        <f t="shared" si="29"/>
        <v>0</v>
      </c>
      <c r="E61" s="29">
        <v>0</v>
      </c>
      <c r="F61" s="98" t="e">
        <f t="shared" si="30"/>
        <v>#DIV/0!</v>
      </c>
      <c r="G61" s="99">
        <f t="shared" si="31"/>
        <v>0</v>
      </c>
      <c r="H61" s="28" t="e">
        <f t="shared" si="32"/>
        <v>#DIV/0!</v>
      </c>
      <c r="I61" s="31" t="e">
        <f t="shared" si="33"/>
        <v>#DIV/0!</v>
      </c>
      <c r="J61" s="94"/>
      <c r="K61" s="84">
        <f t="shared" si="34"/>
        <v>0</v>
      </c>
      <c r="L61" s="95"/>
      <c r="M61" s="96"/>
      <c r="N61" s="97"/>
    </row>
    <row r="62" spans="1:14" ht="15" customHeight="1">
      <c r="A62" s="315" t="s">
        <v>26</v>
      </c>
      <c r="B62" s="26">
        <f t="shared" si="35"/>
        <v>3000</v>
      </c>
      <c r="C62" s="27">
        <v>0</v>
      </c>
      <c r="D62" s="28">
        <f t="shared" si="29"/>
        <v>0</v>
      </c>
      <c r="E62" s="29">
        <v>0</v>
      </c>
      <c r="F62" s="98" t="e">
        <f t="shared" si="30"/>
        <v>#DIV/0!</v>
      </c>
      <c r="G62" s="99">
        <f t="shared" si="31"/>
        <v>0</v>
      </c>
      <c r="H62" s="28" t="e">
        <f t="shared" si="32"/>
        <v>#DIV/0!</v>
      </c>
      <c r="I62" s="31" t="e">
        <f t="shared" si="33"/>
        <v>#DIV/0!</v>
      </c>
      <c r="J62" s="94"/>
      <c r="K62" s="84">
        <f t="shared" si="34"/>
        <v>0</v>
      </c>
      <c r="L62" s="95"/>
      <c r="M62" s="96"/>
      <c r="N62" s="97"/>
    </row>
    <row r="63" spans="1:14" ht="15" customHeight="1" thickBot="1">
      <c r="A63" s="316" t="s">
        <v>27</v>
      </c>
      <c r="B63" s="52">
        <f t="shared" si="28"/>
        <v>3100</v>
      </c>
      <c r="C63" s="53">
        <v>0</v>
      </c>
      <c r="D63" s="54">
        <f t="shared" si="29"/>
        <v>0</v>
      </c>
      <c r="E63" s="71">
        <v>0</v>
      </c>
      <c r="F63" s="268" t="e">
        <f t="shared" si="30"/>
        <v>#DIV/0!</v>
      </c>
      <c r="G63" s="100">
        <f t="shared" si="31"/>
        <v>0</v>
      </c>
      <c r="H63" s="54" t="e">
        <f t="shared" si="32"/>
        <v>#DIV/0!</v>
      </c>
      <c r="I63" s="56" t="e">
        <f t="shared" si="33"/>
        <v>#DIV/0!</v>
      </c>
      <c r="J63" s="94"/>
      <c r="K63" s="85">
        <f t="shared" si="34"/>
        <v>0</v>
      </c>
      <c r="L63" s="95"/>
      <c r="M63" s="96"/>
      <c r="N63" s="97"/>
    </row>
    <row r="64" spans="1:14" ht="16.5" customHeight="1" thickBot="1">
      <c r="A64" s="295" t="s">
        <v>29</v>
      </c>
      <c r="B64" s="296">
        <f>SUM(B52:B63)</f>
        <v>36600</v>
      </c>
      <c r="C64" s="303">
        <f>SUM(C52:C63)</f>
        <v>0</v>
      </c>
      <c r="D64" s="297">
        <f t="shared" ref="D64" si="36">C64/B64</f>
        <v>0</v>
      </c>
      <c r="E64" s="298">
        <f>SUM(E52:E63)</f>
        <v>0</v>
      </c>
      <c r="F64" s="298" t="e">
        <f t="shared" si="30"/>
        <v>#DIV/0!</v>
      </c>
      <c r="G64" s="298">
        <f t="shared" si="31"/>
        <v>0</v>
      </c>
      <c r="H64" s="297" t="e">
        <f t="shared" si="32"/>
        <v>#DIV/0!</v>
      </c>
      <c r="I64" s="299" t="e">
        <f t="shared" si="33"/>
        <v>#DIV/0!</v>
      </c>
      <c r="J64" s="314"/>
      <c r="K64" s="309">
        <f t="shared" si="34"/>
        <v>0</v>
      </c>
      <c r="L64" s="95"/>
      <c r="M64" s="96"/>
      <c r="N64" s="97"/>
    </row>
    <row r="65" spans="1:14" ht="20.100000000000001" customHeight="1">
      <c r="A65" s="86"/>
      <c r="B65" s="87"/>
      <c r="C65" s="87"/>
      <c r="D65" s="87"/>
      <c r="E65" s="282">
        <f>SUM(E52:E62)</f>
        <v>0</v>
      </c>
      <c r="F65" s="87"/>
      <c r="G65" s="87"/>
      <c r="H65" s="90"/>
      <c r="I65" s="90"/>
      <c r="J65" s="96"/>
      <c r="K65" s="90"/>
      <c r="L65" s="96"/>
      <c r="M65" s="96"/>
      <c r="N65" s="97"/>
    </row>
    <row r="66" spans="1:14" ht="29.25" customHeight="1">
      <c r="A66" s="310">
        <f>B2-4</f>
        <v>2017</v>
      </c>
      <c r="B66" s="311" t="s">
        <v>3</v>
      </c>
      <c r="C66" s="312" t="s">
        <v>4</v>
      </c>
      <c r="D66" s="312" t="s">
        <v>32</v>
      </c>
      <c r="E66" s="312" t="s">
        <v>33</v>
      </c>
      <c r="F66" s="312" t="s">
        <v>34</v>
      </c>
      <c r="G66" s="313" t="s">
        <v>8</v>
      </c>
      <c r="H66" s="287" t="s">
        <v>9</v>
      </c>
      <c r="I66" s="287" t="s">
        <v>10</v>
      </c>
      <c r="J66" s="314"/>
      <c r="K66" s="306" t="s">
        <v>31</v>
      </c>
      <c r="L66" s="95"/>
      <c r="M66" s="96"/>
      <c r="N66" s="97"/>
    </row>
    <row r="67" spans="1:14" ht="15.75" customHeight="1">
      <c r="A67" s="315" t="s">
        <v>13</v>
      </c>
      <c r="B67" s="26">
        <f t="shared" ref="B67:B78" si="37">31*$B$4</f>
        <v>3100</v>
      </c>
      <c r="C67" s="27">
        <v>0</v>
      </c>
      <c r="D67" s="28">
        <f t="shared" ref="D67:D78" si="38">C67/B67</f>
        <v>0</v>
      </c>
      <c r="E67" s="29">
        <v>0</v>
      </c>
      <c r="F67" s="98" t="e">
        <f t="shared" ref="F67:F79" si="39">E67/C67</f>
        <v>#DIV/0!</v>
      </c>
      <c r="G67" s="99">
        <f t="shared" ref="G67:G79" si="40">E67/B67</f>
        <v>0</v>
      </c>
      <c r="H67" s="28" t="e">
        <f t="shared" ref="H67:H79" si="41">(E67-E82)/E82</f>
        <v>#DIV/0!</v>
      </c>
      <c r="I67" s="31" t="e">
        <f t="shared" ref="I67:I79" si="42">(D67-D82)/D82</f>
        <v>#DIV/0!</v>
      </c>
      <c r="J67" s="94"/>
      <c r="K67" s="84">
        <f t="shared" ref="K67:K79" si="43">E67-E82</f>
        <v>0</v>
      </c>
      <c r="L67" s="95"/>
      <c r="M67" s="96"/>
      <c r="N67" s="97"/>
    </row>
    <row r="68" spans="1:14" ht="15.75" customHeight="1">
      <c r="A68" s="315" t="s">
        <v>14</v>
      </c>
      <c r="B68" s="26">
        <f>29*$B$4</f>
        <v>2900</v>
      </c>
      <c r="C68" s="27">
        <v>0</v>
      </c>
      <c r="D68" s="28">
        <f t="shared" si="38"/>
        <v>0</v>
      </c>
      <c r="E68" s="29">
        <v>0</v>
      </c>
      <c r="F68" s="98" t="e">
        <f t="shared" si="39"/>
        <v>#DIV/0!</v>
      </c>
      <c r="G68" s="99">
        <f t="shared" si="40"/>
        <v>0</v>
      </c>
      <c r="H68" s="28" t="e">
        <f t="shared" si="41"/>
        <v>#DIV/0!</v>
      </c>
      <c r="I68" s="31" t="e">
        <f t="shared" si="42"/>
        <v>#DIV/0!</v>
      </c>
      <c r="J68" s="94"/>
      <c r="K68" s="84">
        <f t="shared" si="43"/>
        <v>0</v>
      </c>
      <c r="L68" s="95"/>
      <c r="M68" s="96"/>
      <c r="N68" s="97"/>
    </row>
    <row r="69" spans="1:14" ht="15.75" customHeight="1">
      <c r="A69" s="315" t="s">
        <v>15</v>
      </c>
      <c r="B69" s="26">
        <f t="shared" si="37"/>
        <v>3100</v>
      </c>
      <c r="C69" s="27">
        <v>0</v>
      </c>
      <c r="D69" s="28">
        <f t="shared" si="38"/>
        <v>0</v>
      </c>
      <c r="E69" s="29">
        <v>0</v>
      </c>
      <c r="F69" s="98" t="e">
        <f t="shared" si="39"/>
        <v>#DIV/0!</v>
      </c>
      <c r="G69" s="99">
        <f t="shared" si="40"/>
        <v>0</v>
      </c>
      <c r="H69" s="28" t="e">
        <f t="shared" si="41"/>
        <v>#DIV/0!</v>
      </c>
      <c r="I69" s="31" t="e">
        <f t="shared" si="42"/>
        <v>#DIV/0!</v>
      </c>
      <c r="J69" s="94"/>
      <c r="K69" s="84">
        <f t="shared" si="43"/>
        <v>0</v>
      </c>
      <c r="L69" s="95"/>
      <c r="M69" s="96"/>
      <c r="N69" s="97"/>
    </row>
    <row r="70" spans="1:14" ht="15.75" customHeight="1">
      <c r="A70" s="315" t="s">
        <v>17</v>
      </c>
      <c r="B70" s="26">
        <f t="shared" ref="B70:B77" si="44">30*$B$4</f>
        <v>3000</v>
      </c>
      <c r="C70" s="27">
        <v>0</v>
      </c>
      <c r="D70" s="28">
        <f t="shared" si="38"/>
        <v>0</v>
      </c>
      <c r="E70" s="29">
        <v>0</v>
      </c>
      <c r="F70" s="98" t="e">
        <f t="shared" si="39"/>
        <v>#DIV/0!</v>
      </c>
      <c r="G70" s="99">
        <f t="shared" si="40"/>
        <v>0</v>
      </c>
      <c r="H70" s="28" t="e">
        <f t="shared" si="41"/>
        <v>#DIV/0!</v>
      </c>
      <c r="I70" s="31" t="e">
        <f t="shared" si="42"/>
        <v>#DIV/0!</v>
      </c>
      <c r="J70" s="94"/>
      <c r="K70" s="84">
        <f t="shared" si="43"/>
        <v>0</v>
      </c>
      <c r="L70" s="95"/>
      <c r="M70" s="96"/>
      <c r="N70" s="97"/>
    </row>
    <row r="71" spans="1:14" ht="15.75" customHeight="1">
      <c r="A71" s="315" t="s">
        <v>18</v>
      </c>
      <c r="B71" s="26">
        <f t="shared" si="37"/>
        <v>3100</v>
      </c>
      <c r="C71" s="27">
        <v>0</v>
      </c>
      <c r="D71" s="28">
        <f t="shared" si="38"/>
        <v>0</v>
      </c>
      <c r="E71" s="29">
        <v>0</v>
      </c>
      <c r="F71" s="98" t="e">
        <f t="shared" si="39"/>
        <v>#DIV/0!</v>
      </c>
      <c r="G71" s="99">
        <f t="shared" si="40"/>
        <v>0</v>
      </c>
      <c r="H71" s="28" t="e">
        <f t="shared" si="41"/>
        <v>#DIV/0!</v>
      </c>
      <c r="I71" s="31" t="e">
        <f t="shared" si="42"/>
        <v>#DIV/0!</v>
      </c>
      <c r="J71" s="94"/>
      <c r="K71" s="84">
        <f t="shared" si="43"/>
        <v>0</v>
      </c>
      <c r="L71" s="95"/>
      <c r="M71" s="96"/>
      <c r="N71" s="97"/>
    </row>
    <row r="72" spans="1:14" ht="15.75" customHeight="1">
      <c r="A72" s="315" t="s">
        <v>19</v>
      </c>
      <c r="B72" s="26">
        <f t="shared" si="44"/>
        <v>3000</v>
      </c>
      <c r="C72" s="27">
        <v>0</v>
      </c>
      <c r="D72" s="28">
        <f t="shared" si="38"/>
        <v>0</v>
      </c>
      <c r="E72" s="29">
        <v>0</v>
      </c>
      <c r="F72" s="98" t="e">
        <f t="shared" si="39"/>
        <v>#DIV/0!</v>
      </c>
      <c r="G72" s="99">
        <f t="shared" si="40"/>
        <v>0</v>
      </c>
      <c r="H72" s="28" t="e">
        <f t="shared" si="41"/>
        <v>#DIV/0!</v>
      </c>
      <c r="I72" s="31" t="e">
        <f t="shared" si="42"/>
        <v>#DIV/0!</v>
      </c>
      <c r="J72" s="94"/>
      <c r="K72" s="84">
        <f t="shared" si="43"/>
        <v>0</v>
      </c>
      <c r="L72" s="95"/>
      <c r="M72" s="96"/>
      <c r="N72" s="97"/>
    </row>
    <row r="73" spans="1:14" ht="15.75" customHeight="1">
      <c r="A73" s="315" t="s">
        <v>21</v>
      </c>
      <c r="B73" s="26">
        <f t="shared" si="37"/>
        <v>3100</v>
      </c>
      <c r="C73" s="27">
        <v>0</v>
      </c>
      <c r="D73" s="28">
        <f t="shared" si="38"/>
        <v>0</v>
      </c>
      <c r="E73" s="29">
        <v>0</v>
      </c>
      <c r="F73" s="98" t="e">
        <f t="shared" si="39"/>
        <v>#DIV/0!</v>
      </c>
      <c r="G73" s="99">
        <f t="shared" si="40"/>
        <v>0</v>
      </c>
      <c r="H73" s="28" t="e">
        <f t="shared" si="41"/>
        <v>#DIV/0!</v>
      </c>
      <c r="I73" s="31" t="e">
        <f t="shared" si="42"/>
        <v>#DIV/0!</v>
      </c>
      <c r="J73" s="94"/>
      <c r="K73" s="84">
        <f t="shared" si="43"/>
        <v>0</v>
      </c>
      <c r="L73" s="95"/>
      <c r="M73" s="96"/>
      <c r="N73" s="97"/>
    </row>
    <row r="74" spans="1:14" ht="15.75" customHeight="1">
      <c r="A74" s="315" t="s">
        <v>22</v>
      </c>
      <c r="B74" s="26">
        <f t="shared" si="37"/>
        <v>3100</v>
      </c>
      <c r="C74" s="27">
        <v>0</v>
      </c>
      <c r="D74" s="28">
        <f t="shared" si="38"/>
        <v>0</v>
      </c>
      <c r="E74" s="29">
        <v>0</v>
      </c>
      <c r="F74" s="98" t="e">
        <f t="shared" si="39"/>
        <v>#DIV/0!</v>
      </c>
      <c r="G74" s="99">
        <f t="shared" si="40"/>
        <v>0</v>
      </c>
      <c r="H74" s="28" t="e">
        <f t="shared" si="41"/>
        <v>#DIV/0!</v>
      </c>
      <c r="I74" s="31" t="e">
        <f t="shared" si="42"/>
        <v>#DIV/0!</v>
      </c>
      <c r="J74" s="94"/>
      <c r="K74" s="84">
        <f t="shared" si="43"/>
        <v>0</v>
      </c>
      <c r="L74" s="95"/>
      <c r="M74" s="96"/>
      <c r="N74" s="97"/>
    </row>
    <row r="75" spans="1:14" ht="15.75" customHeight="1">
      <c r="A75" s="315" t="s">
        <v>23</v>
      </c>
      <c r="B75" s="26">
        <f t="shared" si="44"/>
        <v>3000</v>
      </c>
      <c r="C75" s="27">
        <v>0</v>
      </c>
      <c r="D75" s="28">
        <f t="shared" si="38"/>
        <v>0</v>
      </c>
      <c r="E75" s="29">
        <v>0</v>
      </c>
      <c r="F75" s="98" t="e">
        <f t="shared" si="39"/>
        <v>#DIV/0!</v>
      </c>
      <c r="G75" s="99">
        <f t="shared" si="40"/>
        <v>0</v>
      </c>
      <c r="H75" s="28" t="e">
        <f t="shared" si="41"/>
        <v>#DIV/0!</v>
      </c>
      <c r="I75" s="31" t="e">
        <f t="shared" si="42"/>
        <v>#DIV/0!</v>
      </c>
      <c r="J75" s="94"/>
      <c r="K75" s="84">
        <f t="shared" si="43"/>
        <v>0</v>
      </c>
      <c r="L75" s="95"/>
      <c r="M75" s="96"/>
      <c r="N75" s="97"/>
    </row>
    <row r="76" spans="1:14" ht="15.75" customHeight="1">
      <c r="A76" s="315" t="s">
        <v>25</v>
      </c>
      <c r="B76" s="26">
        <f t="shared" si="37"/>
        <v>3100</v>
      </c>
      <c r="C76" s="27">
        <v>0</v>
      </c>
      <c r="D76" s="28">
        <f t="shared" si="38"/>
        <v>0</v>
      </c>
      <c r="E76" s="29">
        <v>0</v>
      </c>
      <c r="F76" s="98" t="e">
        <f t="shared" si="39"/>
        <v>#DIV/0!</v>
      </c>
      <c r="G76" s="99">
        <f t="shared" si="40"/>
        <v>0</v>
      </c>
      <c r="H76" s="28" t="e">
        <f t="shared" si="41"/>
        <v>#DIV/0!</v>
      </c>
      <c r="I76" s="31" t="e">
        <f t="shared" si="42"/>
        <v>#DIV/0!</v>
      </c>
      <c r="J76" s="94"/>
      <c r="K76" s="84">
        <f t="shared" si="43"/>
        <v>0</v>
      </c>
      <c r="L76" s="95"/>
      <c r="M76" s="96"/>
      <c r="N76" s="97"/>
    </row>
    <row r="77" spans="1:14" ht="15.75" customHeight="1">
      <c r="A77" s="315" t="s">
        <v>26</v>
      </c>
      <c r="B77" s="26">
        <f t="shared" si="44"/>
        <v>3000</v>
      </c>
      <c r="C77" s="27">
        <v>0</v>
      </c>
      <c r="D77" s="28">
        <f t="shared" si="38"/>
        <v>0</v>
      </c>
      <c r="E77" s="29">
        <v>0</v>
      </c>
      <c r="F77" s="98" t="e">
        <f t="shared" si="39"/>
        <v>#DIV/0!</v>
      </c>
      <c r="G77" s="99">
        <f t="shared" si="40"/>
        <v>0</v>
      </c>
      <c r="H77" s="28" t="e">
        <f t="shared" si="41"/>
        <v>#DIV/0!</v>
      </c>
      <c r="I77" s="31" t="e">
        <f t="shared" si="42"/>
        <v>#DIV/0!</v>
      </c>
      <c r="J77" s="94"/>
      <c r="K77" s="84">
        <f t="shared" si="43"/>
        <v>0</v>
      </c>
      <c r="L77" s="95"/>
      <c r="M77" s="96"/>
      <c r="N77" s="97"/>
    </row>
    <row r="78" spans="1:14" ht="16.350000000000001" customHeight="1" thickBot="1">
      <c r="A78" s="316" t="s">
        <v>27</v>
      </c>
      <c r="B78" s="52">
        <f t="shared" si="37"/>
        <v>3100</v>
      </c>
      <c r="C78" s="53">
        <v>0</v>
      </c>
      <c r="D78" s="54">
        <f t="shared" si="38"/>
        <v>0</v>
      </c>
      <c r="E78" s="71">
        <v>0</v>
      </c>
      <c r="F78" s="268" t="e">
        <f t="shared" si="39"/>
        <v>#DIV/0!</v>
      </c>
      <c r="G78" s="100">
        <f t="shared" si="40"/>
        <v>0</v>
      </c>
      <c r="H78" s="54" t="e">
        <f t="shared" si="41"/>
        <v>#DIV/0!</v>
      </c>
      <c r="I78" s="56" t="e">
        <f t="shared" si="42"/>
        <v>#DIV/0!</v>
      </c>
      <c r="J78" s="94"/>
      <c r="K78" s="84">
        <f t="shared" si="43"/>
        <v>0</v>
      </c>
      <c r="L78" s="95"/>
      <c r="M78" s="96"/>
      <c r="N78" s="97"/>
    </row>
    <row r="79" spans="1:14" ht="15" customHeight="1" thickBot="1">
      <c r="A79" s="295" t="s">
        <v>29</v>
      </c>
      <c r="B79" s="296">
        <f>SUM(B67:B78)</f>
        <v>36600</v>
      </c>
      <c r="C79" s="303">
        <f>SUM(C67:C78)</f>
        <v>0</v>
      </c>
      <c r="D79" s="297">
        <f t="shared" ref="D79" si="45">C79/B79</f>
        <v>0</v>
      </c>
      <c r="E79" s="298">
        <f>SUM(E67:E78)</f>
        <v>0</v>
      </c>
      <c r="F79" s="298" t="e">
        <f t="shared" si="39"/>
        <v>#DIV/0!</v>
      </c>
      <c r="G79" s="298">
        <f t="shared" si="40"/>
        <v>0</v>
      </c>
      <c r="H79" s="297" t="e">
        <f t="shared" si="41"/>
        <v>#DIV/0!</v>
      </c>
      <c r="I79" s="299" t="e">
        <f t="shared" si="42"/>
        <v>#DIV/0!</v>
      </c>
      <c r="J79" s="314"/>
      <c r="K79" s="317">
        <f t="shared" si="43"/>
        <v>0</v>
      </c>
      <c r="L79" s="95"/>
      <c r="M79" s="96"/>
      <c r="N79" s="97"/>
    </row>
    <row r="80" spans="1:14" ht="20.100000000000001" customHeight="1">
      <c r="A80" s="86"/>
      <c r="B80" s="87"/>
      <c r="C80" s="87"/>
      <c r="D80" s="87"/>
      <c r="E80" s="282">
        <f>SUM(E67:E77)</f>
        <v>0</v>
      </c>
      <c r="F80" s="87"/>
      <c r="G80" s="87"/>
      <c r="H80" s="92"/>
      <c r="I80" s="92"/>
      <c r="J80" s="96"/>
      <c r="K80" s="92"/>
      <c r="L80" s="96"/>
      <c r="M80" s="96"/>
      <c r="N80" s="97"/>
    </row>
    <row r="81" spans="1:14" ht="29.25" customHeight="1">
      <c r="A81" s="310">
        <f>B2-5</f>
        <v>2016</v>
      </c>
      <c r="B81" s="312" t="s">
        <v>3</v>
      </c>
      <c r="C81" s="312" t="s">
        <v>4</v>
      </c>
      <c r="D81" s="312" t="s">
        <v>32</v>
      </c>
      <c r="E81" s="312" t="s">
        <v>33</v>
      </c>
      <c r="F81" s="312" t="s">
        <v>34</v>
      </c>
      <c r="G81" s="318" t="s">
        <v>8</v>
      </c>
      <c r="H81" s="101"/>
      <c r="I81" s="96"/>
      <c r="J81" s="96"/>
      <c r="K81" s="96"/>
      <c r="L81" s="96"/>
      <c r="M81" s="96"/>
      <c r="N81" s="97"/>
    </row>
    <row r="82" spans="1:14" ht="15.75" customHeight="1">
      <c r="A82" s="319" t="s">
        <v>13</v>
      </c>
      <c r="B82" s="26">
        <f t="shared" ref="B82:B93" si="46">31*$B$4</f>
        <v>3100</v>
      </c>
      <c r="C82" s="27">
        <v>0</v>
      </c>
      <c r="D82" s="28">
        <f t="shared" ref="D82:D93" si="47">C82/B82</f>
        <v>0</v>
      </c>
      <c r="E82" s="29">
        <v>0</v>
      </c>
      <c r="F82" s="98" t="e">
        <f t="shared" ref="F82:F94" si="48">E82/C82</f>
        <v>#DIV/0!</v>
      </c>
      <c r="G82" s="102">
        <f t="shared" ref="G82:G94" si="49">E82/B82</f>
        <v>0</v>
      </c>
      <c r="H82" s="101"/>
      <c r="I82" s="96"/>
      <c r="J82" s="96"/>
      <c r="K82" s="96"/>
      <c r="L82" s="96"/>
      <c r="M82" s="96"/>
      <c r="N82" s="97"/>
    </row>
    <row r="83" spans="1:14" ht="15.75" customHeight="1">
      <c r="A83" s="319" t="s">
        <v>14</v>
      </c>
      <c r="B83" s="26">
        <f t="shared" ref="B83" si="50">28*$B$4</f>
        <v>2800</v>
      </c>
      <c r="C83" s="27">
        <v>0</v>
      </c>
      <c r="D83" s="28">
        <f t="shared" si="47"/>
        <v>0</v>
      </c>
      <c r="E83" s="29">
        <v>0</v>
      </c>
      <c r="F83" s="98" t="e">
        <f t="shared" si="48"/>
        <v>#DIV/0!</v>
      </c>
      <c r="G83" s="102">
        <f t="shared" si="49"/>
        <v>0</v>
      </c>
      <c r="H83" s="101"/>
      <c r="I83" s="96"/>
      <c r="J83" s="96"/>
      <c r="K83" s="96"/>
      <c r="L83" s="96"/>
      <c r="M83" s="96"/>
      <c r="N83" s="97"/>
    </row>
    <row r="84" spans="1:14" ht="15.75" customHeight="1">
      <c r="A84" s="319" t="s">
        <v>15</v>
      </c>
      <c r="B84" s="26">
        <f t="shared" si="46"/>
        <v>3100</v>
      </c>
      <c r="C84" s="27">
        <v>0</v>
      </c>
      <c r="D84" s="28">
        <f t="shared" si="47"/>
        <v>0</v>
      </c>
      <c r="E84" s="29">
        <v>0</v>
      </c>
      <c r="F84" s="98" t="e">
        <f t="shared" si="48"/>
        <v>#DIV/0!</v>
      </c>
      <c r="G84" s="102">
        <f t="shared" si="49"/>
        <v>0</v>
      </c>
      <c r="H84" s="101"/>
      <c r="I84" s="96"/>
      <c r="J84" s="96"/>
      <c r="K84" s="96"/>
      <c r="L84" s="96"/>
      <c r="M84" s="96"/>
      <c r="N84" s="97"/>
    </row>
    <row r="85" spans="1:14" ht="15.75" customHeight="1">
      <c r="A85" s="319" t="s">
        <v>17</v>
      </c>
      <c r="B85" s="26">
        <f t="shared" ref="B85:B92" si="51">30*$B$4</f>
        <v>3000</v>
      </c>
      <c r="C85" s="27">
        <v>0</v>
      </c>
      <c r="D85" s="28">
        <f t="shared" si="47"/>
        <v>0</v>
      </c>
      <c r="E85" s="29">
        <v>0</v>
      </c>
      <c r="F85" s="98" t="e">
        <f t="shared" si="48"/>
        <v>#DIV/0!</v>
      </c>
      <c r="G85" s="102">
        <f t="shared" si="49"/>
        <v>0</v>
      </c>
      <c r="H85" s="101"/>
      <c r="I85" s="96"/>
      <c r="J85" s="96"/>
      <c r="K85" s="96"/>
      <c r="L85" s="96"/>
      <c r="M85" s="96"/>
      <c r="N85" s="97"/>
    </row>
    <row r="86" spans="1:14" ht="15.75" customHeight="1">
      <c r="A86" s="319" t="s">
        <v>18</v>
      </c>
      <c r="B86" s="26">
        <f t="shared" si="46"/>
        <v>3100</v>
      </c>
      <c r="C86" s="27">
        <v>0</v>
      </c>
      <c r="D86" s="28">
        <f t="shared" si="47"/>
        <v>0</v>
      </c>
      <c r="E86" s="29">
        <v>0</v>
      </c>
      <c r="F86" s="98" t="e">
        <f t="shared" si="48"/>
        <v>#DIV/0!</v>
      </c>
      <c r="G86" s="102">
        <f t="shared" si="49"/>
        <v>0</v>
      </c>
      <c r="H86" s="101"/>
      <c r="I86" s="96"/>
      <c r="J86" s="96"/>
      <c r="K86" s="96"/>
      <c r="L86" s="96"/>
      <c r="M86" s="96"/>
      <c r="N86" s="97"/>
    </row>
    <row r="87" spans="1:14" ht="15.75" customHeight="1">
      <c r="A87" s="319" t="s">
        <v>19</v>
      </c>
      <c r="B87" s="26">
        <f t="shared" si="51"/>
        <v>3000</v>
      </c>
      <c r="C87" s="27">
        <v>0</v>
      </c>
      <c r="D87" s="28">
        <f t="shared" si="47"/>
        <v>0</v>
      </c>
      <c r="E87" s="29">
        <v>0</v>
      </c>
      <c r="F87" s="98" t="e">
        <f t="shared" si="48"/>
        <v>#DIV/0!</v>
      </c>
      <c r="G87" s="102">
        <f t="shared" si="49"/>
        <v>0</v>
      </c>
      <c r="H87" s="101"/>
      <c r="I87" s="96"/>
      <c r="J87" s="96"/>
      <c r="K87" s="96"/>
      <c r="L87" s="96"/>
      <c r="M87" s="96"/>
      <c r="N87" s="97"/>
    </row>
    <row r="88" spans="1:14" ht="15.75" customHeight="1">
      <c r="A88" s="319" t="s">
        <v>21</v>
      </c>
      <c r="B88" s="26">
        <f t="shared" si="46"/>
        <v>3100</v>
      </c>
      <c r="C88" s="27">
        <v>0</v>
      </c>
      <c r="D88" s="28">
        <f t="shared" si="47"/>
        <v>0</v>
      </c>
      <c r="E88" s="29">
        <v>0</v>
      </c>
      <c r="F88" s="98" t="e">
        <f t="shared" si="48"/>
        <v>#DIV/0!</v>
      </c>
      <c r="G88" s="102">
        <f t="shared" si="49"/>
        <v>0</v>
      </c>
      <c r="H88" s="101"/>
      <c r="I88" s="96"/>
      <c r="J88" s="96"/>
      <c r="K88" s="96"/>
      <c r="L88" s="96"/>
      <c r="M88" s="96"/>
      <c r="N88" s="97"/>
    </row>
    <row r="89" spans="1:14" ht="15.75" customHeight="1">
      <c r="A89" s="319" t="s">
        <v>22</v>
      </c>
      <c r="B89" s="26">
        <f t="shared" si="46"/>
        <v>3100</v>
      </c>
      <c r="C89" s="27">
        <v>0</v>
      </c>
      <c r="D89" s="28">
        <f t="shared" si="47"/>
        <v>0</v>
      </c>
      <c r="E89" s="29">
        <v>0</v>
      </c>
      <c r="F89" s="98" t="e">
        <f t="shared" si="48"/>
        <v>#DIV/0!</v>
      </c>
      <c r="G89" s="102">
        <f t="shared" si="49"/>
        <v>0</v>
      </c>
      <c r="H89" s="101"/>
      <c r="I89" s="96"/>
      <c r="J89" s="96"/>
      <c r="K89" s="96"/>
      <c r="L89" s="96"/>
      <c r="M89" s="96"/>
      <c r="N89" s="97"/>
    </row>
    <row r="90" spans="1:14" ht="15.75" customHeight="1">
      <c r="A90" s="319" t="s">
        <v>23</v>
      </c>
      <c r="B90" s="26">
        <f t="shared" si="51"/>
        <v>3000</v>
      </c>
      <c r="C90" s="27">
        <v>0</v>
      </c>
      <c r="D90" s="28">
        <f t="shared" si="47"/>
        <v>0</v>
      </c>
      <c r="E90" s="29">
        <v>0</v>
      </c>
      <c r="F90" s="98" t="e">
        <f t="shared" si="48"/>
        <v>#DIV/0!</v>
      </c>
      <c r="G90" s="102">
        <f t="shared" si="49"/>
        <v>0</v>
      </c>
      <c r="H90" s="101"/>
      <c r="I90" s="96"/>
      <c r="J90" s="96"/>
      <c r="K90" s="96"/>
      <c r="L90" s="96"/>
      <c r="M90" s="96"/>
      <c r="N90" s="97"/>
    </row>
    <row r="91" spans="1:14" ht="15.75" customHeight="1">
      <c r="A91" s="319" t="s">
        <v>25</v>
      </c>
      <c r="B91" s="26">
        <f t="shared" si="46"/>
        <v>3100</v>
      </c>
      <c r="C91" s="27">
        <v>0</v>
      </c>
      <c r="D91" s="28">
        <f t="shared" si="47"/>
        <v>0</v>
      </c>
      <c r="E91" s="29">
        <v>0</v>
      </c>
      <c r="F91" s="98" t="e">
        <f t="shared" si="48"/>
        <v>#DIV/0!</v>
      </c>
      <c r="G91" s="102">
        <f t="shared" si="49"/>
        <v>0</v>
      </c>
      <c r="H91" s="101"/>
      <c r="I91" s="96"/>
      <c r="J91" s="96"/>
      <c r="K91" s="96"/>
      <c r="L91" s="96"/>
      <c r="M91" s="96"/>
      <c r="N91" s="97"/>
    </row>
    <row r="92" spans="1:14" ht="15.75" customHeight="1">
      <c r="A92" s="319" t="s">
        <v>26</v>
      </c>
      <c r="B92" s="26">
        <f t="shared" si="51"/>
        <v>3000</v>
      </c>
      <c r="C92" s="27">
        <v>0</v>
      </c>
      <c r="D92" s="28">
        <f t="shared" si="47"/>
        <v>0</v>
      </c>
      <c r="E92" s="29">
        <v>0</v>
      </c>
      <c r="F92" s="98" t="e">
        <f t="shared" si="48"/>
        <v>#DIV/0!</v>
      </c>
      <c r="G92" s="102">
        <f t="shared" si="49"/>
        <v>0</v>
      </c>
      <c r="H92" s="101"/>
      <c r="I92" s="96"/>
      <c r="J92" s="96"/>
      <c r="K92" s="96"/>
      <c r="L92" s="96"/>
      <c r="M92" s="96"/>
      <c r="N92" s="97"/>
    </row>
    <row r="93" spans="1:14" ht="16.350000000000001" customHeight="1" thickBot="1">
      <c r="A93" s="320" t="s">
        <v>27</v>
      </c>
      <c r="B93" s="52">
        <f t="shared" si="46"/>
        <v>3100</v>
      </c>
      <c r="C93" s="53">
        <v>0</v>
      </c>
      <c r="D93" s="54">
        <f t="shared" si="47"/>
        <v>0</v>
      </c>
      <c r="E93" s="71">
        <v>0</v>
      </c>
      <c r="F93" s="268" t="e">
        <f t="shared" si="48"/>
        <v>#DIV/0!</v>
      </c>
      <c r="G93" s="103">
        <f t="shared" si="49"/>
        <v>0</v>
      </c>
      <c r="H93" s="101"/>
      <c r="I93" s="96"/>
      <c r="J93" s="96"/>
      <c r="K93" s="96"/>
      <c r="L93" s="96"/>
      <c r="M93" s="96"/>
      <c r="N93" s="97"/>
    </row>
    <row r="94" spans="1:14" ht="15" customHeight="1" thickBot="1">
      <c r="A94" s="295" t="s">
        <v>29</v>
      </c>
      <c r="B94" s="296">
        <f>SUM(B82:B93)</f>
        <v>36500</v>
      </c>
      <c r="C94" s="303">
        <f>SUM(C82:C93)</f>
        <v>0</v>
      </c>
      <c r="D94" s="297">
        <f t="shared" ref="D94" si="52">C94/B94</f>
        <v>0</v>
      </c>
      <c r="E94" s="321">
        <f>SUM(E82:E93)</f>
        <v>0</v>
      </c>
      <c r="F94" s="298" t="e">
        <f t="shared" si="48"/>
        <v>#DIV/0!</v>
      </c>
      <c r="G94" s="298">
        <f t="shared" si="49"/>
        <v>0</v>
      </c>
      <c r="H94" s="104"/>
      <c r="I94" s="105"/>
      <c r="J94" s="105"/>
      <c r="K94" s="105"/>
      <c r="L94" s="105"/>
      <c r="M94" s="105"/>
      <c r="N94" s="106"/>
    </row>
  </sheetData>
  <mergeCells count="1">
    <mergeCell ref="B3:D3"/>
  </mergeCells>
  <pageMargins left="0.75" right="0.75" top="0.75" bottom="0.5" header="0.25" footer="0.2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M203"/>
  <sheetViews>
    <sheetView showGridLines="0" tabSelected="1" workbookViewId="0">
      <pane xSplit="1" ySplit="1" topLeftCell="B180" activePane="bottomRight" state="frozen"/>
      <selection pane="topRight"/>
      <selection pane="bottomLeft"/>
      <selection pane="bottomRight" activeCell="A213" sqref="A213"/>
    </sheetView>
  </sheetViews>
  <sheetFormatPr defaultColWidth="15.140625" defaultRowHeight="12.95" customHeight="1"/>
  <cols>
    <col min="1" max="1" width="8" style="107" customWidth="1"/>
    <col min="2" max="2" width="12" style="107" customWidth="1"/>
    <col min="3" max="3" width="14.85546875" style="107" customWidth="1"/>
    <col min="4" max="4" width="12" style="107" customWidth="1"/>
    <col min="5" max="5" width="14.85546875" style="107" customWidth="1"/>
    <col min="6" max="6" width="12" style="107" customWidth="1"/>
    <col min="7" max="7" width="14.85546875" style="107" customWidth="1"/>
    <col min="8" max="8" width="12" style="107" customWidth="1"/>
    <col min="9" max="9" width="14.85546875" style="107" customWidth="1"/>
    <col min="10" max="10" width="12" style="107" customWidth="1"/>
    <col min="11" max="11" width="14.85546875" style="107" customWidth="1"/>
    <col min="12" max="12" width="12" style="107" customWidth="1"/>
    <col min="13" max="13" width="14.85546875" style="107" customWidth="1"/>
    <col min="14" max="14" width="12" style="107" customWidth="1"/>
    <col min="15" max="15" width="14.85546875" style="107" customWidth="1"/>
    <col min="16" max="16" width="12" style="107" customWidth="1"/>
    <col min="17" max="17" width="14.85546875" style="107" customWidth="1"/>
    <col min="18" max="18" width="12" style="107" customWidth="1"/>
    <col min="19" max="19" width="14.85546875" style="107" customWidth="1"/>
    <col min="20" max="20" width="12" style="107" customWidth="1"/>
    <col min="21" max="21" width="14.85546875" style="107" customWidth="1"/>
    <col min="22" max="22" width="12" style="107" customWidth="1"/>
    <col min="23" max="23" width="14.85546875" style="107" customWidth="1"/>
    <col min="24" max="24" width="12" style="107" customWidth="1"/>
    <col min="25" max="25" width="14.85546875" style="107" customWidth="1"/>
    <col min="26" max="26" width="12" style="107" customWidth="1"/>
    <col min="27" max="27" width="14.85546875" style="107" customWidth="1"/>
    <col min="28" max="28" width="12" style="107" customWidth="1"/>
    <col min="29" max="29" width="14.85546875" style="107" customWidth="1"/>
    <col min="30" max="30" width="12" style="107" customWidth="1"/>
    <col min="31" max="31" width="14.85546875" style="107" customWidth="1"/>
    <col min="32" max="32" width="12" style="107" customWidth="1"/>
    <col min="33" max="33" width="14.85546875" style="107" customWidth="1"/>
    <col min="34" max="34" width="12" style="107" customWidth="1"/>
    <col min="35" max="35" width="14.85546875" style="107" customWidth="1"/>
    <col min="36" max="36" width="12" style="107" customWidth="1"/>
    <col min="37" max="37" width="14.85546875" style="107" customWidth="1"/>
    <col min="38" max="38" width="12" style="107" customWidth="1"/>
    <col min="39" max="39" width="14.85546875" style="107" customWidth="1"/>
    <col min="40" max="40" width="12" style="107" customWidth="1"/>
    <col min="41" max="41" width="14.85546875" style="107" customWidth="1"/>
    <col min="42" max="42" width="12" style="107" customWidth="1"/>
    <col min="43" max="43" width="14.85546875" style="107" customWidth="1"/>
    <col min="44" max="44" width="12" style="107" customWidth="1"/>
    <col min="45" max="45" width="14.85546875" style="107" customWidth="1"/>
    <col min="46" max="46" width="14.140625" style="107" customWidth="1"/>
    <col min="47" max="47" width="14.85546875" style="107" customWidth="1"/>
    <col min="48" max="48" width="12" style="107" customWidth="1"/>
    <col min="49" max="49" width="14.85546875" style="107" customWidth="1"/>
    <col min="50" max="50" width="12" style="107" customWidth="1"/>
    <col min="51" max="51" width="14.85546875" style="107" customWidth="1"/>
    <col min="52" max="52" width="14.28515625" style="107" customWidth="1"/>
    <col min="53" max="53" width="14.85546875" style="107" customWidth="1"/>
    <col min="54" max="54" width="12" style="107" customWidth="1"/>
    <col min="55" max="55" width="14.85546875" style="107" customWidth="1"/>
    <col min="56" max="56" width="12" style="107" customWidth="1"/>
    <col min="57" max="57" width="14.85546875" style="107" customWidth="1"/>
    <col min="58" max="58" width="12" style="107" customWidth="1"/>
    <col min="59" max="59" width="14.85546875" style="107" customWidth="1"/>
    <col min="60" max="60" width="12" style="107" customWidth="1"/>
    <col min="61" max="61" width="14.85546875" style="107" customWidth="1"/>
    <col min="62" max="62" width="12" style="107" customWidth="1"/>
    <col min="63" max="63" width="14.85546875" style="107" customWidth="1"/>
    <col min="64" max="64" width="12" style="107" customWidth="1"/>
    <col min="65" max="65" width="14.85546875" style="107" customWidth="1"/>
    <col min="66" max="256" width="15.140625" customWidth="1"/>
  </cols>
  <sheetData>
    <row r="1" spans="1:65" ht="15.95" customHeight="1">
      <c r="A1" s="108"/>
      <c r="B1" s="330">
        <v>0</v>
      </c>
      <c r="C1" s="331"/>
      <c r="D1" s="330">
        <v>1</v>
      </c>
      <c r="E1" s="331"/>
      <c r="F1" s="330">
        <v>2</v>
      </c>
      <c r="G1" s="331"/>
      <c r="H1" s="332">
        <v>3</v>
      </c>
      <c r="I1" s="331"/>
      <c r="J1" s="332">
        <v>4</v>
      </c>
      <c r="K1" s="331"/>
      <c r="L1" s="332">
        <v>5</v>
      </c>
      <c r="M1" s="331"/>
      <c r="N1" s="332">
        <v>6</v>
      </c>
      <c r="O1" s="331"/>
      <c r="P1" s="332">
        <v>7</v>
      </c>
      <c r="Q1" s="331"/>
      <c r="R1" s="332">
        <v>8</v>
      </c>
      <c r="S1" s="331"/>
      <c r="T1" s="332">
        <v>9</v>
      </c>
      <c r="U1" s="331"/>
      <c r="V1" s="332">
        <v>10</v>
      </c>
      <c r="W1" s="331"/>
      <c r="X1" s="332">
        <v>11</v>
      </c>
      <c r="Y1" s="331"/>
      <c r="Z1" s="332">
        <v>12</v>
      </c>
      <c r="AA1" s="331"/>
      <c r="AB1" s="332">
        <v>13</v>
      </c>
      <c r="AC1" s="331"/>
      <c r="AD1" s="332">
        <v>14</v>
      </c>
      <c r="AE1" s="331"/>
      <c r="AF1" s="332">
        <v>15</v>
      </c>
      <c r="AG1" s="331"/>
      <c r="AH1" s="332">
        <v>16</v>
      </c>
      <c r="AI1" s="331"/>
      <c r="AJ1" s="332">
        <v>17</v>
      </c>
      <c r="AK1" s="331"/>
      <c r="AL1" s="332">
        <v>18</v>
      </c>
      <c r="AM1" s="331"/>
      <c r="AN1" s="332">
        <v>19</v>
      </c>
      <c r="AO1" s="331"/>
      <c r="AP1" s="332">
        <v>20</v>
      </c>
      <c r="AQ1" s="331"/>
      <c r="AR1" s="332">
        <v>21</v>
      </c>
      <c r="AS1" s="331"/>
      <c r="AT1" s="332">
        <v>22</v>
      </c>
      <c r="AU1" s="331"/>
      <c r="AV1" s="332">
        <v>23</v>
      </c>
      <c r="AW1" s="331"/>
      <c r="AX1" s="332">
        <v>24</v>
      </c>
      <c r="AY1" s="331"/>
      <c r="AZ1" s="332">
        <v>25</v>
      </c>
      <c r="BA1" s="331"/>
      <c r="BB1" s="332">
        <v>26</v>
      </c>
      <c r="BC1" s="331"/>
      <c r="BD1" s="332">
        <v>27</v>
      </c>
      <c r="BE1" s="331"/>
      <c r="BF1" s="332">
        <v>28</v>
      </c>
      <c r="BG1" s="331"/>
      <c r="BH1" s="332">
        <v>29</v>
      </c>
      <c r="BI1" s="331"/>
      <c r="BJ1" s="332">
        <v>30</v>
      </c>
      <c r="BK1" s="331"/>
      <c r="BL1" s="332">
        <v>31</v>
      </c>
      <c r="BM1" s="331"/>
    </row>
    <row r="2" spans="1:65" ht="15.95" customHeight="1">
      <c r="A2" s="110" t="s">
        <v>35</v>
      </c>
      <c r="B2" s="111" t="s">
        <v>36</v>
      </c>
      <c r="C2" s="112" t="s">
        <v>37</v>
      </c>
      <c r="D2" s="112" t="s">
        <v>36</v>
      </c>
      <c r="E2" s="112" t="s">
        <v>37</v>
      </c>
      <c r="F2" s="113" t="s">
        <v>36</v>
      </c>
      <c r="G2" s="113" t="s">
        <v>37</v>
      </c>
      <c r="H2" s="113" t="s">
        <v>36</v>
      </c>
      <c r="I2" s="113" t="s">
        <v>37</v>
      </c>
      <c r="J2" s="113" t="s">
        <v>36</v>
      </c>
      <c r="K2" s="113" t="s">
        <v>37</v>
      </c>
      <c r="L2" s="113" t="s">
        <v>36</v>
      </c>
      <c r="M2" s="113" t="s">
        <v>37</v>
      </c>
      <c r="N2" s="113" t="s">
        <v>36</v>
      </c>
      <c r="O2" s="113" t="s">
        <v>37</v>
      </c>
      <c r="P2" s="113" t="s">
        <v>36</v>
      </c>
      <c r="Q2" s="113" t="s">
        <v>37</v>
      </c>
      <c r="R2" s="113" t="s">
        <v>36</v>
      </c>
      <c r="S2" s="113" t="s">
        <v>37</v>
      </c>
      <c r="T2" s="113" t="s">
        <v>36</v>
      </c>
      <c r="U2" s="113" t="s">
        <v>37</v>
      </c>
      <c r="V2" s="113" t="s">
        <v>36</v>
      </c>
      <c r="W2" s="113" t="s">
        <v>37</v>
      </c>
      <c r="X2" s="113" t="s">
        <v>36</v>
      </c>
      <c r="Y2" s="113" t="s">
        <v>37</v>
      </c>
      <c r="Z2" s="113" t="s">
        <v>36</v>
      </c>
      <c r="AA2" s="113" t="s">
        <v>37</v>
      </c>
      <c r="AB2" s="113" t="s">
        <v>36</v>
      </c>
      <c r="AC2" s="113" t="s">
        <v>37</v>
      </c>
      <c r="AD2" s="113" t="s">
        <v>36</v>
      </c>
      <c r="AE2" s="113" t="s">
        <v>37</v>
      </c>
      <c r="AF2" s="113" t="s">
        <v>36</v>
      </c>
      <c r="AG2" s="113" t="s">
        <v>37</v>
      </c>
      <c r="AH2" s="113" t="s">
        <v>36</v>
      </c>
      <c r="AI2" s="113" t="s">
        <v>37</v>
      </c>
      <c r="AJ2" s="113" t="s">
        <v>36</v>
      </c>
      <c r="AK2" s="113" t="s">
        <v>37</v>
      </c>
      <c r="AL2" s="113" t="s">
        <v>36</v>
      </c>
      <c r="AM2" s="113" t="s">
        <v>37</v>
      </c>
      <c r="AN2" s="113" t="s">
        <v>36</v>
      </c>
      <c r="AO2" s="113" t="s">
        <v>37</v>
      </c>
      <c r="AP2" s="113" t="s">
        <v>36</v>
      </c>
      <c r="AQ2" s="113" t="s">
        <v>37</v>
      </c>
      <c r="AR2" s="113" t="s">
        <v>36</v>
      </c>
      <c r="AS2" s="113" t="s">
        <v>37</v>
      </c>
      <c r="AT2" s="113" t="s">
        <v>36</v>
      </c>
      <c r="AU2" s="113" t="s">
        <v>37</v>
      </c>
      <c r="AV2" s="113" t="s">
        <v>36</v>
      </c>
      <c r="AW2" s="113" t="s">
        <v>37</v>
      </c>
      <c r="AX2" s="113" t="s">
        <v>36</v>
      </c>
      <c r="AY2" s="113" t="s">
        <v>37</v>
      </c>
      <c r="AZ2" s="113" t="s">
        <v>36</v>
      </c>
      <c r="BA2" s="113" t="s">
        <v>37</v>
      </c>
      <c r="BB2" s="113" t="s">
        <v>36</v>
      </c>
      <c r="BC2" s="113" t="s">
        <v>37</v>
      </c>
      <c r="BD2" s="113" t="s">
        <v>36</v>
      </c>
      <c r="BE2" s="113" t="s">
        <v>37</v>
      </c>
      <c r="BF2" s="113" t="s">
        <v>36</v>
      </c>
      <c r="BG2" s="113" t="s">
        <v>37</v>
      </c>
      <c r="BH2" s="113" t="s">
        <v>36</v>
      </c>
      <c r="BI2" s="113" t="s">
        <v>37</v>
      </c>
      <c r="BJ2" s="113" t="s">
        <v>36</v>
      </c>
      <c r="BK2" s="113" t="s">
        <v>37</v>
      </c>
      <c r="BL2" s="113" t="s">
        <v>36</v>
      </c>
      <c r="BM2" s="113" t="s">
        <v>37</v>
      </c>
    </row>
    <row r="3" spans="1:65" ht="15.95" customHeight="1">
      <c r="A3" s="114">
        <v>1</v>
      </c>
      <c r="B3" s="115">
        <v>0</v>
      </c>
      <c r="C3" s="116">
        <v>0</v>
      </c>
      <c r="D3" s="117">
        <v>0</v>
      </c>
      <c r="E3" s="118">
        <v>0</v>
      </c>
      <c r="F3" s="119"/>
      <c r="G3" s="120"/>
      <c r="H3" s="119"/>
      <c r="I3" s="121"/>
      <c r="J3" s="122"/>
      <c r="K3" s="121"/>
      <c r="L3" s="122"/>
      <c r="M3" s="119"/>
      <c r="N3" s="120"/>
      <c r="O3" s="119"/>
      <c r="P3" s="121"/>
      <c r="Q3" s="122"/>
      <c r="R3" s="121"/>
      <c r="S3" s="122"/>
      <c r="T3" s="119"/>
      <c r="U3" s="120"/>
      <c r="V3" s="119"/>
      <c r="W3" s="121"/>
      <c r="X3" s="122"/>
      <c r="Y3" s="121"/>
      <c r="Z3" s="122"/>
      <c r="AA3" s="119"/>
      <c r="AB3" s="120"/>
      <c r="AC3" s="119"/>
      <c r="AD3" s="121"/>
      <c r="AE3" s="122"/>
      <c r="AF3" s="121"/>
      <c r="AG3" s="122"/>
      <c r="AH3" s="119"/>
      <c r="AI3" s="120"/>
      <c r="AJ3" s="119"/>
      <c r="AK3" s="121"/>
      <c r="AL3" s="122"/>
      <c r="AM3" s="121"/>
      <c r="AN3" s="122"/>
      <c r="AO3" s="119"/>
      <c r="AP3" s="120"/>
      <c r="AQ3" s="119"/>
      <c r="AR3" s="121"/>
      <c r="AS3" s="122"/>
      <c r="AT3" s="121"/>
      <c r="AU3" s="122"/>
      <c r="AV3" s="119"/>
      <c r="AW3" s="120"/>
      <c r="AX3" s="119"/>
      <c r="AY3" s="121"/>
      <c r="AZ3" s="122"/>
      <c r="BA3" s="121"/>
      <c r="BB3" s="122"/>
      <c r="BC3" s="119"/>
      <c r="BD3" s="120"/>
      <c r="BE3" s="119"/>
      <c r="BF3" s="121"/>
      <c r="BG3" s="122"/>
      <c r="BH3" s="121"/>
      <c r="BI3" s="122"/>
      <c r="BJ3" s="122"/>
      <c r="BK3" s="121"/>
      <c r="BL3" s="122"/>
      <c r="BM3" s="121"/>
    </row>
    <row r="4" spans="1:65" ht="15.95" customHeight="1">
      <c r="A4" s="114">
        <v>2</v>
      </c>
      <c r="B4" s="115">
        <v>0</v>
      </c>
      <c r="C4" s="116">
        <v>0</v>
      </c>
      <c r="D4" s="283">
        <v>0</v>
      </c>
      <c r="E4" s="284">
        <v>0</v>
      </c>
      <c r="F4" s="123">
        <v>0</v>
      </c>
      <c r="G4" s="124">
        <v>0</v>
      </c>
      <c r="H4" s="125"/>
      <c r="I4" s="126"/>
      <c r="J4" s="119"/>
      <c r="K4" s="121"/>
      <c r="L4" s="122"/>
      <c r="M4" s="121"/>
      <c r="N4" s="122"/>
      <c r="O4" s="119"/>
      <c r="P4" s="120"/>
      <c r="Q4" s="119"/>
      <c r="R4" s="121"/>
      <c r="S4" s="122"/>
      <c r="T4" s="121"/>
      <c r="U4" s="122"/>
      <c r="V4" s="119"/>
      <c r="W4" s="120"/>
      <c r="X4" s="119"/>
      <c r="Y4" s="121"/>
      <c r="Z4" s="122"/>
      <c r="AA4" s="121"/>
      <c r="AB4" s="122"/>
      <c r="AC4" s="119"/>
      <c r="AD4" s="120"/>
      <c r="AE4" s="119"/>
      <c r="AF4" s="121"/>
      <c r="AG4" s="122"/>
      <c r="AH4" s="121"/>
      <c r="AI4" s="122"/>
      <c r="AJ4" s="119"/>
      <c r="AK4" s="120"/>
      <c r="AL4" s="119"/>
      <c r="AM4" s="121"/>
      <c r="AN4" s="122"/>
      <c r="AO4" s="121"/>
      <c r="AP4" s="122"/>
      <c r="AQ4" s="119"/>
      <c r="AR4" s="120"/>
      <c r="AS4" s="119"/>
      <c r="AT4" s="121"/>
      <c r="AU4" s="122"/>
      <c r="AV4" s="121"/>
      <c r="AW4" s="122"/>
      <c r="AX4" s="119"/>
      <c r="AY4" s="120"/>
      <c r="AZ4" s="119"/>
      <c r="BA4" s="121"/>
      <c r="BB4" s="122"/>
      <c r="BC4" s="121"/>
      <c r="BD4" s="122"/>
      <c r="BE4" s="119"/>
      <c r="BF4" s="120"/>
      <c r="BG4" s="119"/>
      <c r="BH4" s="121"/>
      <c r="BI4" s="122"/>
      <c r="BJ4" s="121"/>
      <c r="BK4" s="122"/>
      <c r="BL4" s="122"/>
      <c r="BM4" s="121"/>
    </row>
    <row r="5" spans="1:65" ht="15.95" customHeight="1">
      <c r="A5" s="114">
        <v>3</v>
      </c>
      <c r="B5" s="115">
        <v>0</v>
      </c>
      <c r="C5" s="116">
        <v>0</v>
      </c>
      <c r="D5" s="283">
        <v>0</v>
      </c>
      <c r="E5" s="284">
        <v>0</v>
      </c>
      <c r="F5" s="269">
        <v>0</v>
      </c>
      <c r="G5" s="270">
        <v>0</v>
      </c>
      <c r="H5" s="322">
        <v>0</v>
      </c>
      <c r="I5" s="118">
        <v>0</v>
      </c>
      <c r="J5" s="125"/>
      <c r="K5" s="126"/>
      <c r="L5" s="323"/>
      <c r="M5" s="324"/>
      <c r="N5" s="325"/>
      <c r="O5" s="324"/>
      <c r="P5" s="325"/>
      <c r="Q5" s="323"/>
      <c r="R5" s="326"/>
      <c r="S5" s="323"/>
      <c r="T5" s="324"/>
      <c r="U5" s="325"/>
      <c r="V5" s="324"/>
      <c r="W5" s="325"/>
      <c r="X5" s="323"/>
      <c r="Y5" s="326"/>
      <c r="Z5" s="323"/>
      <c r="AA5" s="324"/>
      <c r="AB5" s="325"/>
      <c r="AC5" s="324"/>
      <c r="AD5" s="325"/>
      <c r="AE5" s="323"/>
      <c r="AF5" s="120"/>
      <c r="AG5" s="119"/>
      <c r="AH5" s="121"/>
      <c r="AI5" s="122"/>
      <c r="AJ5" s="121"/>
      <c r="AK5" s="122"/>
      <c r="AL5" s="119"/>
      <c r="AM5" s="120"/>
      <c r="AN5" s="119"/>
      <c r="AO5" s="121"/>
      <c r="AP5" s="122"/>
      <c r="AQ5" s="121"/>
      <c r="AR5" s="122"/>
      <c r="AS5" s="119"/>
      <c r="AT5" s="120"/>
      <c r="AU5" s="119"/>
      <c r="AV5" s="121"/>
      <c r="AW5" s="122"/>
      <c r="AX5" s="121"/>
      <c r="AY5" s="122"/>
      <c r="AZ5" s="119"/>
      <c r="BA5" s="120"/>
      <c r="BB5" s="119"/>
      <c r="BC5" s="121"/>
      <c r="BD5" s="122"/>
      <c r="BE5" s="121"/>
      <c r="BF5" s="122"/>
      <c r="BG5" s="119"/>
      <c r="BH5" s="120"/>
      <c r="BI5" s="119"/>
      <c r="BJ5" s="121"/>
      <c r="BK5" s="122"/>
      <c r="BL5" s="121"/>
      <c r="BM5" s="122"/>
    </row>
    <row r="6" spans="1:65" ht="15.95" customHeight="1">
      <c r="A6" s="114">
        <v>4</v>
      </c>
      <c r="B6" s="115">
        <v>0</v>
      </c>
      <c r="C6" s="116">
        <v>0</v>
      </c>
      <c r="D6" s="283">
        <v>0</v>
      </c>
      <c r="E6" s="284">
        <v>0</v>
      </c>
      <c r="F6" s="269">
        <v>0</v>
      </c>
      <c r="G6" s="270">
        <v>0</v>
      </c>
      <c r="H6" s="340">
        <v>0</v>
      </c>
      <c r="I6" s="341">
        <v>0</v>
      </c>
      <c r="J6" s="129">
        <v>0</v>
      </c>
      <c r="K6" s="118">
        <v>0</v>
      </c>
      <c r="L6" s="125"/>
      <c r="M6" s="126"/>
      <c r="N6" s="323"/>
      <c r="O6" s="324"/>
      <c r="P6" s="325"/>
      <c r="Q6" s="324"/>
      <c r="R6" s="325"/>
      <c r="S6" s="323"/>
      <c r="T6" s="326"/>
      <c r="U6" s="323"/>
      <c r="V6" s="324"/>
      <c r="W6" s="325"/>
      <c r="X6" s="324"/>
      <c r="Y6" s="325"/>
      <c r="Z6" s="323"/>
      <c r="AA6" s="326"/>
      <c r="AB6" s="323"/>
      <c r="AC6" s="324"/>
      <c r="AD6" s="325"/>
      <c r="AE6" s="324"/>
      <c r="AF6" s="122"/>
      <c r="AG6" s="119"/>
      <c r="AH6" s="120"/>
      <c r="AI6" s="119"/>
      <c r="AJ6" s="121"/>
      <c r="AK6" s="122"/>
      <c r="AL6" s="121"/>
      <c r="AM6" s="122"/>
      <c r="AN6" s="119"/>
      <c r="AO6" s="120"/>
      <c r="AP6" s="119"/>
      <c r="AQ6" s="121"/>
      <c r="AR6" s="122"/>
      <c r="AS6" s="121"/>
      <c r="AT6" s="122"/>
      <c r="AU6" s="119"/>
      <c r="AV6" s="120"/>
      <c r="AW6" s="119"/>
      <c r="AX6" s="121"/>
      <c r="AY6" s="122"/>
      <c r="AZ6" s="121"/>
      <c r="BA6" s="122"/>
      <c r="BB6" s="119"/>
      <c r="BC6" s="120"/>
      <c r="BD6" s="119"/>
      <c r="BE6" s="121"/>
      <c r="BF6" s="122"/>
      <c r="BG6" s="121"/>
      <c r="BH6" s="122"/>
      <c r="BI6" s="119"/>
      <c r="BJ6" s="120"/>
      <c r="BK6" s="119"/>
      <c r="BL6" s="121"/>
      <c r="BM6" s="122"/>
    </row>
    <row r="7" spans="1:65" ht="15.95" customHeight="1">
      <c r="A7" s="114">
        <v>5</v>
      </c>
      <c r="B7" s="115">
        <v>0</v>
      </c>
      <c r="C7" s="116">
        <v>0</v>
      </c>
      <c r="D7" s="283">
        <v>0</v>
      </c>
      <c r="E7" s="284">
        <v>0</v>
      </c>
      <c r="F7" s="269">
        <v>0</v>
      </c>
      <c r="G7" s="270">
        <v>0</v>
      </c>
      <c r="H7" s="340">
        <v>0</v>
      </c>
      <c r="I7" s="341">
        <v>0</v>
      </c>
      <c r="J7" s="342">
        <v>0</v>
      </c>
      <c r="K7" s="341">
        <v>0</v>
      </c>
      <c r="L7" s="129">
        <v>0</v>
      </c>
      <c r="M7" s="118">
        <v>0</v>
      </c>
      <c r="N7" s="125"/>
      <c r="O7" s="126"/>
      <c r="P7" s="323"/>
      <c r="Q7" s="324"/>
      <c r="R7" s="325"/>
      <c r="S7" s="324"/>
      <c r="T7" s="325"/>
      <c r="U7" s="323"/>
      <c r="V7" s="326"/>
      <c r="W7" s="323"/>
      <c r="X7" s="324"/>
      <c r="Y7" s="325"/>
      <c r="Z7" s="324"/>
      <c r="AA7" s="325"/>
      <c r="AB7" s="323"/>
      <c r="AC7" s="326"/>
      <c r="AD7" s="323"/>
      <c r="AE7" s="324"/>
      <c r="AF7" s="122"/>
      <c r="AG7" s="121"/>
      <c r="AH7" s="122"/>
      <c r="AI7" s="119"/>
      <c r="AJ7" s="120"/>
      <c r="AK7" s="119"/>
      <c r="AL7" s="121"/>
      <c r="AM7" s="122"/>
      <c r="AN7" s="121"/>
      <c r="AO7" s="122"/>
      <c r="AP7" s="119"/>
      <c r="AQ7" s="120"/>
      <c r="AR7" s="119"/>
      <c r="AS7" s="121"/>
      <c r="AT7" s="122"/>
      <c r="AU7" s="121"/>
      <c r="AV7" s="122"/>
      <c r="AW7" s="119"/>
      <c r="AX7" s="120"/>
      <c r="AY7" s="119"/>
      <c r="AZ7" s="121"/>
      <c r="BA7" s="122"/>
      <c r="BB7" s="121"/>
      <c r="BC7" s="122"/>
      <c r="BD7" s="119"/>
      <c r="BE7" s="120"/>
      <c r="BF7" s="119"/>
      <c r="BG7" s="121"/>
      <c r="BH7" s="122"/>
      <c r="BI7" s="121"/>
      <c r="BJ7" s="122"/>
      <c r="BK7" s="121"/>
      <c r="BL7" s="122"/>
      <c r="BM7" s="121"/>
    </row>
    <row r="8" spans="1:65" ht="15.95" customHeight="1">
      <c r="A8" s="114">
        <v>6</v>
      </c>
      <c r="B8" s="115">
        <v>0</v>
      </c>
      <c r="C8" s="116">
        <v>0</v>
      </c>
      <c r="D8" s="283">
        <v>0</v>
      </c>
      <c r="E8" s="284">
        <v>0</v>
      </c>
      <c r="F8" s="269">
        <v>0</v>
      </c>
      <c r="G8" s="270">
        <v>0</v>
      </c>
      <c r="H8" s="340">
        <v>0</v>
      </c>
      <c r="I8" s="341">
        <v>0</v>
      </c>
      <c r="J8" s="342">
        <v>0</v>
      </c>
      <c r="K8" s="341">
        <v>0</v>
      </c>
      <c r="L8" s="285">
        <v>0</v>
      </c>
      <c r="M8" s="284">
        <v>0</v>
      </c>
      <c r="N8" s="129">
        <v>0</v>
      </c>
      <c r="O8" s="131">
        <v>0</v>
      </c>
      <c r="P8" s="132"/>
      <c r="Q8" s="126"/>
      <c r="R8" s="323"/>
      <c r="S8" s="324"/>
      <c r="T8" s="325"/>
      <c r="U8" s="324"/>
      <c r="V8" s="325"/>
      <c r="W8" s="323"/>
      <c r="X8" s="326"/>
      <c r="Y8" s="323"/>
      <c r="Z8" s="324"/>
      <c r="AA8" s="325"/>
      <c r="AB8" s="324"/>
      <c r="AC8" s="325"/>
      <c r="AD8" s="323"/>
      <c r="AE8" s="326"/>
      <c r="AF8" s="119"/>
      <c r="AG8" s="121"/>
      <c r="AH8" s="122"/>
      <c r="AI8" s="121"/>
      <c r="AJ8" s="122"/>
      <c r="AK8" s="119"/>
      <c r="AL8" s="120"/>
      <c r="AM8" s="119"/>
      <c r="AN8" s="121"/>
      <c r="AO8" s="122"/>
      <c r="AP8" s="121"/>
      <c r="AQ8" s="122"/>
      <c r="AR8" s="119"/>
      <c r="AS8" s="120"/>
      <c r="AT8" s="119"/>
      <c r="AU8" s="121"/>
      <c r="AV8" s="122"/>
      <c r="AW8" s="121"/>
      <c r="AX8" s="122"/>
      <c r="AY8" s="119"/>
      <c r="AZ8" s="120"/>
      <c r="BA8" s="119"/>
      <c r="BB8" s="121"/>
      <c r="BC8" s="122"/>
      <c r="BD8" s="121"/>
      <c r="BE8" s="122"/>
      <c r="BF8" s="119"/>
      <c r="BG8" s="120"/>
      <c r="BH8" s="119"/>
      <c r="BI8" s="121"/>
      <c r="BJ8" s="122"/>
      <c r="BK8" s="121"/>
      <c r="BL8" s="122"/>
      <c r="BM8" s="121"/>
    </row>
    <row r="9" spans="1:65" ht="15.95" customHeight="1">
      <c r="A9" s="114">
        <v>7</v>
      </c>
      <c r="B9" s="115">
        <v>0</v>
      </c>
      <c r="C9" s="116">
        <v>0</v>
      </c>
      <c r="D9" s="283">
        <v>0</v>
      </c>
      <c r="E9" s="284">
        <v>0</v>
      </c>
      <c r="F9" s="269">
        <v>0</v>
      </c>
      <c r="G9" s="270">
        <v>0</v>
      </c>
      <c r="H9" s="340">
        <v>0</v>
      </c>
      <c r="I9" s="341">
        <v>0</v>
      </c>
      <c r="J9" s="342">
        <v>0</v>
      </c>
      <c r="K9" s="341">
        <v>0</v>
      </c>
      <c r="L9" s="285">
        <v>0</v>
      </c>
      <c r="M9" s="284">
        <v>0</v>
      </c>
      <c r="N9" s="285">
        <v>0</v>
      </c>
      <c r="O9" s="284">
        <v>0</v>
      </c>
      <c r="P9" s="129">
        <v>0</v>
      </c>
      <c r="Q9" s="131">
        <v>0</v>
      </c>
      <c r="R9" s="132"/>
      <c r="S9" s="126"/>
      <c r="T9" s="323"/>
      <c r="U9" s="324"/>
      <c r="V9" s="325"/>
      <c r="W9" s="324"/>
      <c r="X9" s="325"/>
      <c r="Y9" s="323"/>
      <c r="Z9" s="326"/>
      <c r="AA9" s="323"/>
      <c r="AB9" s="324"/>
      <c r="AC9" s="325"/>
      <c r="AD9" s="324"/>
      <c r="AE9" s="325"/>
      <c r="AF9" s="119"/>
      <c r="AG9" s="120"/>
      <c r="AH9" s="119"/>
      <c r="AI9" s="121"/>
      <c r="AJ9" s="122"/>
      <c r="AK9" s="121"/>
      <c r="AL9" s="122"/>
      <c r="AM9" s="119"/>
      <c r="AN9" s="120"/>
      <c r="AO9" s="119"/>
      <c r="AP9" s="121"/>
      <c r="AQ9" s="122"/>
      <c r="AR9" s="121"/>
      <c r="AS9" s="122"/>
      <c r="AT9" s="119"/>
      <c r="AU9" s="120"/>
      <c r="AV9" s="119"/>
      <c r="AW9" s="121"/>
      <c r="AX9" s="122"/>
      <c r="AY9" s="121"/>
      <c r="AZ9" s="122"/>
      <c r="BA9" s="119"/>
      <c r="BB9" s="120"/>
      <c r="BC9" s="119"/>
      <c r="BD9" s="121"/>
      <c r="BE9" s="122"/>
      <c r="BF9" s="121"/>
      <c r="BG9" s="122"/>
      <c r="BH9" s="119"/>
      <c r="BI9" s="120"/>
      <c r="BJ9" s="119"/>
      <c r="BK9" s="121"/>
      <c r="BL9" s="122"/>
      <c r="BM9" s="121"/>
    </row>
    <row r="10" spans="1:65" ht="15.95" customHeight="1">
      <c r="A10" s="114">
        <v>8</v>
      </c>
      <c r="B10" s="115">
        <v>0</v>
      </c>
      <c r="C10" s="116">
        <v>0</v>
      </c>
      <c r="D10" s="283">
        <v>0</v>
      </c>
      <c r="E10" s="284">
        <v>0</v>
      </c>
      <c r="F10" s="269">
        <v>0</v>
      </c>
      <c r="G10" s="270">
        <v>0</v>
      </c>
      <c r="H10" s="340">
        <v>0</v>
      </c>
      <c r="I10" s="341">
        <v>0</v>
      </c>
      <c r="J10" s="342">
        <v>0</v>
      </c>
      <c r="K10" s="341">
        <v>0</v>
      </c>
      <c r="L10" s="285">
        <v>0</v>
      </c>
      <c r="M10" s="284">
        <v>0</v>
      </c>
      <c r="N10" s="285">
        <v>0</v>
      </c>
      <c r="O10" s="284">
        <v>0</v>
      </c>
      <c r="P10" s="285">
        <v>0</v>
      </c>
      <c r="Q10" s="284">
        <v>0</v>
      </c>
      <c r="R10" s="129">
        <v>0</v>
      </c>
      <c r="S10" s="131">
        <v>0</v>
      </c>
      <c r="T10" s="132"/>
      <c r="U10" s="126"/>
      <c r="V10" s="323"/>
      <c r="W10" s="324"/>
      <c r="X10" s="325"/>
      <c r="Y10" s="324"/>
      <c r="Z10" s="325"/>
      <c r="AA10" s="323"/>
      <c r="AB10" s="326"/>
      <c r="AC10" s="323"/>
      <c r="AD10" s="324"/>
      <c r="AE10" s="325"/>
      <c r="AF10" s="121"/>
      <c r="AG10" s="122"/>
      <c r="AH10" s="119"/>
      <c r="AI10" s="120"/>
      <c r="AJ10" s="119"/>
      <c r="AK10" s="121"/>
      <c r="AL10" s="122"/>
      <c r="AM10" s="121"/>
      <c r="AN10" s="122"/>
      <c r="AO10" s="119"/>
      <c r="AP10" s="120"/>
      <c r="AQ10" s="119"/>
      <c r="AR10" s="121"/>
      <c r="AS10" s="122"/>
      <c r="AT10" s="121"/>
      <c r="AU10" s="122"/>
      <c r="AV10" s="119"/>
      <c r="AW10" s="120"/>
      <c r="AX10" s="119"/>
      <c r="AY10" s="121"/>
      <c r="AZ10" s="122"/>
      <c r="BA10" s="121"/>
      <c r="BB10" s="122"/>
      <c r="BC10" s="119"/>
      <c r="BD10" s="120"/>
      <c r="BE10" s="119"/>
      <c r="BF10" s="121"/>
      <c r="BG10" s="122"/>
      <c r="BH10" s="121"/>
      <c r="BI10" s="122"/>
      <c r="BJ10" s="122"/>
      <c r="BK10" s="121"/>
      <c r="BL10" s="122"/>
      <c r="BM10" s="121"/>
    </row>
    <row r="11" spans="1:65" ht="15.95" customHeight="1">
      <c r="A11" s="114">
        <v>9</v>
      </c>
      <c r="B11" s="115">
        <v>0</v>
      </c>
      <c r="C11" s="116">
        <v>0</v>
      </c>
      <c r="D11" s="283">
        <v>0</v>
      </c>
      <c r="E11" s="284">
        <v>0</v>
      </c>
      <c r="F11" s="269">
        <v>0</v>
      </c>
      <c r="G11" s="270">
        <v>0</v>
      </c>
      <c r="H11" s="340">
        <v>0</v>
      </c>
      <c r="I11" s="341">
        <v>0</v>
      </c>
      <c r="J11" s="342">
        <v>0</v>
      </c>
      <c r="K11" s="341">
        <v>0</v>
      </c>
      <c r="L11" s="285">
        <v>0</v>
      </c>
      <c r="M11" s="284">
        <v>0</v>
      </c>
      <c r="N11" s="285">
        <v>0</v>
      </c>
      <c r="O11" s="284">
        <v>0</v>
      </c>
      <c r="P11" s="285">
        <v>0</v>
      </c>
      <c r="Q11" s="284">
        <v>0</v>
      </c>
      <c r="R11" s="285">
        <v>0</v>
      </c>
      <c r="S11" s="284">
        <v>0</v>
      </c>
      <c r="T11" s="129">
        <v>0</v>
      </c>
      <c r="U11" s="131">
        <v>0</v>
      </c>
      <c r="V11" s="132"/>
      <c r="W11" s="126"/>
      <c r="X11" s="323"/>
      <c r="Y11" s="324"/>
      <c r="Z11" s="325"/>
      <c r="AA11" s="324"/>
      <c r="AB11" s="325"/>
      <c r="AC11" s="323"/>
      <c r="AD11" s="326"/>
      <c r="AE11" s="323"/>
      <c r="AF11" s="121"/>
      <c r="AG11" s="122"/>
      <c r="AH11" s="121"/>
      <c r="AI11" s="122"/>
      <c r="AJ11" s="119"/>
      <c r="AK11" s="120"/>
      <c r="AL11" s="119"/>
      <c r="AM11" s="121"/>
      <c r="AN11" s="122"/>
      <c r="AO11" s="121"/>
      <c r="AP11" s="122"/>
      <c r="AQ11" s="119"/>
      <c r="AR11" s="120"/>
      <c r="AS11" s="119"/>
      <c r="AT11" s="121"/>
      <c r="AU11" s="122"/>
      <c r="AV11" s="121"/>
      <c r="AW11" s="122"/>
      <c r="AX11" s="119"/>
      <c r="AY11" s="120"/>
      <c r="AZ11" s="119"/>
      <c r="BA11" s="121"/>
      <c r="BB11" s="122"/>
      <c r="BC11" s="121"/>
      <c r="BD11" s="122"/>
      <c r="BE11" s="119"/>
      <c r="BF11" s="120"/>
      <c r="BG11" s="119"/>
      <c r="BH11" s="121"/>
      <c r="BI11" s="122"/>
      <c r="BJ11" s="121"/>
      <c r="BK11" s="122"/>
      <c r="BL11" s="122"/>
      <c r="BM11" s="121"/>
    </row>
    <row r="12" spans="1:65" ht="15.95" customHeight="1">
      <c r="A12" s="114">
        <v>10</v>
      </c>
      <c r="B12" s="115">
        <v>0</v>
      </c>
      <c r="C12" s="116">
        <v>0</v>
      </c>
      <c r="D12" s="283">
        <v>0</v>
      </c>
      <c r="E12" s="284">
        <v>0</v>
      </c>
      <c r="F12" s="269">
        <v>0</v>
      </c>
      <c r="G12" s="270">
        <v>0</v>
      </c>
      <c r="H12" s="340">
        <v>0</v>
      </c>
      <c r="I12" s="341">
        <v>0</v>
      </c>
      <c r="J12" s="342">
        <v>0</v>
      </c>
      <c r="K12" s="341">
        <v>0</v>
      </c>
      <c r="L12" s="285">
        <v>0</v>
      </c>
      <c r="M12" s="284">
        <v>0</v>
      </c>
      <c r="N12" s="285">
        <v>0</v>
      </c>
      <c r="O12" s="284">
        <v>0</v>
      </c>
      <c r="P12" s="285">
        <v>0</v>
      </c>
      <c r="Q12" s="284">
        <v>0</v>
      </c>
      <c r="R12" s="285">
        <v>0</v>
      </c>
      <c r="S12" s="284">
        <v>0</v>
      </c>
      <c r="T12" s="130">
        <v>0</v>
      </c>
      <c r="U12" s="128">
        <v>0</v>
      </c>
      <c r="V12" s="129">
        <v>0</v>
      </c>
      <c r="W12" s="131">
        <v>0</v>
      </c>
      <c r="X12" s="132"/>
      <c r="Y12" s="126"/>
      <c r="Z12" s="323"/>
      <c r="AA12" s="324"/>
      <c r="AB12" s="325"/>
      <c r="AC12" s="324"/>
      <c r="AD12" s="325"/>
      <c r="AE12" s="323"/>
      <c r="AF12" s="120"/>
      <c r="AG12" s="119"/>
      <c r="AH12" s="121"/>
      <c r="AI12" s="122"/>
      <c r="AJ12" s="121"/>
      <c r="AK12" s="122"/>
      <c r="AL12" s="119"/>
      <c r="AM12" s="120"/>
      <c r="AN12" s="119"/>
      <c r="AO12" s="121"/>
      <c r="AP12" s="122"/>
      <c r="AQ12" s="121"/>
      <c r="AR12" s="122"/>
      <c r="AS12" s="119"/>
      <c r="AT12" s="120"/>
      <c r="AU12" s="119"/>
      <c r="AV12" s="121"/>
      <c r="AW12" s="122"/>
      <c r="AX12" s="121"/>
      <c r="AY12" s="122"/>
      <c r="AZ12" s="119"/>
      <c r="BA12" s="120"/>
      <c r="BB12" s="119"/>
      <c r="BC12" s="121"/>
      <c r="BD12" s="122"/>
      <c r="BE12" s="121"/>
      <c r="BF12" s="122"/>
      <c r="BG12" s="119"/>
      <c r="BH12" s="120"/>
      <c r="BI12" s="119"/>
      <c r="BJ12" s="121"/>
      <c r="BK12" s="122"/>
      <c r="BL12" s="121"/>
      <c r="BM12" s="122"/>
    </row>
    <row r="13" spans="1:65" ht="15.95" customHeight="1">
      <c r="A13" s="114">
        <v>11</v>
      </c>
      <c r="B13" s="115">
        <v>0</v>
      </c>
      <c r="C13" s="116">
        <v>0</v>
      </c>
      <c r="D13" s="283">
        <v>0</v>
      </c>
      <c r="E13" s="284">
        <v>0</v>
      </c>
      <c r="F13" s="271">
        <v>0</v>
      </c>
      <c r="G13" s="270">
        <v>0</v>
      </c>
      <c r="H13" s="342">
        <v>0</v>
      </c>
      <c r="I13" s="341">
        <v>0</v>
      </c>
      <c r="J13" s="342">
        <v>0</v>
      </c>
      <c r="K13" s="341">
        <v>0</v>
      </c>
      <c r="L13" s="285">
        <v>0</v>
      </c>
      <c r="M13" s="284">
        <v>0</v>
      </c>
      <c r="N13" s="285">
        <v>0</v>
      </c>
      <c r="O13" s="284">
        <v>0</v>
      </c>
      <c r="P13" s="285">
        <v>0</v>
      </c>
      <c r="Q13" s="284">
        <v>0</v>
      </c>
      <c r="R13" s="285">
        <v>0</v>
      </c>
      <c r="S13" s="284">
        <v>0</v>
      </c>
      <c r="T13" s="130">
        <v>0</v>
      </c>
      <c r="U13" s="128">
        <v>0</v>
      </c>
      <c r="V13" s="342">
        <v>0</v>
      </c>
      <c r="W13" s="341">
        <v>0</v>
      </c>
      <c r="X13" s="129">
        <v>0</v>
      </c>
      <c r="Y13" s="131">
        <v>0</v>
      </c>
      <c r="Z13" s="132"/>
      <c r="AA13" s="126"/>
      <c r="AB13" s="323"/>
      <c r="AC13" s="324"/>
      <c r="AD13" s="325"/>
      <c r="AE13" s="324"/>
      <c r="AF13" s="122"/>
      <c r="AG13" s="119"/>
      <c r="AH13" s="120"/>
      <c r="AI13" s="119"/>
      <c r="AJ13" s="121"/>
      <c r="AK13" s="122"/>
      <c r="AL13" s="121"/>
      <c r="AM13" s="122"/>
      <c r="AN13" s="119"/>
      <c r="AO13" s="120"/>
      <c r="AP13" s="119"/>
      <c r="AQ13" s="121"/>
      <c r="AR13" s="122"/>
      <c r="AS13" s="121"/>
      <c r="AT13" s="122"/>
      <c r="AU13" s="119"/>
      <c r="AV13" s="120"/>
      <c r="AW13" s="119"/>
      <c r="AX13" s="121"/>
      <c r="AY13" s="122"/>
      <c r="AZ13" s="121"/>
      <c r="BA13" s="122"/>
      <c r="BB13" s="119"/>
      <c r="BC13" s="120"/>
      <c r="BD13" s="119"/>
      <c r="BE13" s="121"/>
      <c r="BF13" s="122"/>
      <c r="BG13" s="121"/>
      <c r="BH13" s="122"/>
      <c r="BI13" s="119"/>
      <c r="BJ13" s="120"/>
      <c r="BK13" s="119"/>
      <c r="BL13" s="121"/>
      <c r="BM13" s="122"/>
    </row>
    <row r="14" spans="1:65" ht="15.95" customHeight="1">
      <c r="A14" s="114">
        <v>12</v>
      </c>
      <c r="B14" s="115">
        <v>0</v>
      </c>
      <c r="C14" s="116">
        <v>0</v>
      </c>
      <c r="D14" s="283">
        <v>0</v>
      </c>
      <c r="E14" s="284">
        <v>0</v>
      </c>
      <c r="F14" s="271">
        <v>0</v>
      </c>
      <c r="G14" s="270">
        <v>0</v>
      </c>
      <c r="H14" s="342">
        <v>0</v>
      </c>
      <c r="I14" s="341">
        <v>0</v>
      </c>
      <c r="J14" s="342">
        <v>0</v>
      </c>
      <c r="K14" s="341">
        <v>0</v>
      </c>
      <c r="L14" s="285">
        <v>0</v>
      </c>
      <c r="M14" s="284">
        <v>0</v>
      </c>
      <c r="N14" s="285">
        <v>0</v>
      </c>
      <c r="O14" s="284">
        <v>0</v>
      </c>
      <c r="P14" s="285">
        <v>0</v>
      </c>
      <c r="Q14" s="284">
        <v>0</v>
      </c>
      <c r="R14" s="285">
        <v>0</v>
      </c>
      <c r="S14" s="284">
        <v>0</v>
      </c>
      <c r="T14" s="130">
        <v>0</v>
      </c>
      <c r="U14" s="128">
        <v>0</v>
      </c>
      <c r="V14" s="342">
        <v>0</v>
      </c>
      <c r="W14" s="341">
        <v>0</v>
      </c>
      <c r="X14" s="342">
        <v>0</v>
      </c>
      <c r="Y14" s="341">
        <v>0</v>
      </c>
      <c r="Z14" s="129">
        <v>0</v>
      </c>
      <c r="AA14" s="131">
        <v>0</v>
      </c>
      <c r="AB14" s="132"/>
      <c r="AC14" s="126"/>
      <c r="AD14" s="323"/>
      <c r="AE14" s="324"/>
      <c r="AF14" s="122"/>
      <c r="AG14" s="121"/>
      <c r="AH14" s="122"/>
      <c r="AI14" s="119"/>
      <c r="AJ14" s="120"/>
      <c r="AK14" s="119"/>
      <c r="AL14" s="121"/>
      <c r="AM14" s="122"/>
      <c r="AN14" s="121"/>
      <c r="AO14" s="122"/>
      <c r="AP14" s="119"/>
      <c r="AQ14" s="120"/>
      <c r="AR14" s="119"/>
      <c r="AS14" s="121"/>
      <c r="AT14" s="122"/>
      <c r="AU14" s="121"/>
      <c r="AV14" s="122"/>
      <c r="AW14" s="119"/>
      <c r="AX14" s="120"/>
      <c r="AY14" s="119"/>
      <c r="AZ14" s="121"/>
      <c r="BA14" s="122"/>
      <c r="BB14" s="121"/>
      <c r="BC14" s="122"/>
      <c r="BD14" s="119"/>
      <c r="BE14" s="120"/>
      <c r="BF14" s="119"/>
      <c r="BG14" s="121"/>
      <c r="BH14" s="122"/>
      <c r="BI14" s="121"/>
      <c r="BJ14" s="122"/>
      <c r="BK14" s="121"/>
      <c r="BL14" s="122"/>
      <c r="BM14" s="121"/>
    </row>
    <row r="15" spans="1:65" ht="15.95" customHeight="1">
      <c r="A15" s="114">
        <v>13</v>
      </c>
      <c r="B15" s="115">
        <v>0</v>
      </c>
      <c r="C15" s="116">
        <v>0</v>
      </c>
      <c r="D15" s="283">
        <v>0</v>
      </c>
      <c r="E15" s="284">
        <v>0</v>
      </c>
      <c r="F15" s="271">
        <v>0</v>
      </c>
      <c r="G15" s="270">
        <v>0</v>
      </c>
      <c r="H15" s="342">
        <v>0</v>
      </c>
      <c r="I15" s="341">
        <v>0</v>
      </c>
      <c r="J15" s="342">
        <v>0</v>
      </c>
      <c r="K15" s="341">
        <v>0</v>
      </c>
      <c r="L15" s="285">
        <v>0</v>
      </c>
      <c r="M15" s="284">
        <v>0</v>
      </c>
      <c r="N15" s="285">
        <v>0</v>
      </c>
      <c r="O15" s="284">
        <v>0</v>
      </c>
      <c r="P15" s="285">
        <v>0</v>
      </c>
      <c r="Q15" s="284">
        <v>0</v>
      </c>
      <c r="R15" s="285">
        <v>0</v>
      </c>
      <c r="S15" s="284">
        <v>0</v>
      </c>
      <c r="T15" s="130">
        <v>0</v>
      </c>
      <c r="U15" s="128">
        <v>0</v>
      </c>
      <c r="V15" s="342">
        <v>0</v>
      </c>
      <c r="W15" s="341">
        <v>0</v>
      </c>
      <c r="X15" s="342">
        <v>0</v>
      </c>
      <c r="Y15" s="341">
        <v>0</v>
      </c>
      <c r="Z15" s="285">
        <v>0</v>
      </c>
      <c r="AA15" s="284">
        <v>0</v>
      </c>
      <c r="AB15" s="129">
        <v>0</v>
      </c>
      <c r="AC15" s="131">
        <v>0</v>
      </c>
      <c r="AD15" s="132"/>
      <c r="AE15" s="126"/>
      <c r="AF15" s="119"/>
      <c r="AG15" s="121"/>
      <c r="AH15" s="122"/>
      <c r="AI15" s="121"/>
      <c r="AJ15" s="122"/>
      <c r="AK15" s="119"/>
      <c r="AL15" s="120"/>
      <c r="AM15" s="119"/>
      <c r="AN15" s="121"/>
      <c r="AO15" s="122"/>
      <c r="AP15" s="121"/>
      <c r="AQ15" s="122"/>
      <c r="AR15" s="119"/>
      <c r="AS15" s="120"/>
      <c r="AT15" s="119"/>
      <c r="AU15" s="121"/>
      <c r="AV15" s="122"/>
      <c r="AW15" s="121"/>
      <c r="AX15" s="122"/>
      <c r="AY15" s="119"/>
      <c r="AZ15" s="120"/>
      <c r="BA15" s="119"/>
      <c r="BB15" s="121"/>
      <c r="BC15" s="122"/>
      <c r="BD15" s="121"/>
      <c r="BE15" s="122"/>
      <c r="BF15" s="119"/>
      <c r="BG15" s="120"/>
      <c r="BH15" s="119"/>
      <c r="BI15" s="121"/>
      <c r="BJ15" s="122"/>
      <c r="BK15" s="121"/>
      <c r="BL15" s="122"/>
      <c r="BM15" s="121"/>
    </row>
    <row r="16" spans="1:65" ht="15.95" customHeight="1">
      <c r="A16" s="114">
        <v>14</v>
      </c>
      <c r="B16" s="115">
        <v>0</v>
      </c>
      <c r="C16" s="116">
        <v>0</v>
      </c>
      <c r="D16" s="283">
        <v>0</v>
      </c>
      <c r="E16" s="284">
        <v>0</v>
      </c>
      <c r="F16" s="271">
        <v>0</v>
      </c>
      <c r="G16" s="270">
        <v>0</v>
      </c>
      <c r="H16" s="342">
        <v>0</v>
      </c>
      <c r="I16" s="341">
        <v>0</v>
      </c>
      <c r="J16" s="342">
        <v>0</v>
      </c>
      <c r="K16" s="341">
        <v>0</v>
      </c>
      <c r="L16" s="285">
        <v>0</v>
      </c>
      <c r="M16" s="284">
        <v>0</v>
      </c>
      <c r="N16" s="285">
        <v>0</v>
      </c>
      <c r="O16" s="284">
        <v>0</v>
      </c>
      <c r="P16" s="285">
        <v>0</v>
      </c>
      <c r="Q16" s="284">
        <v>0</v>
      </c>
      <c r="R16" s="285">
        <v>0</v>
      </c>
      <c r="S16" s="284">
        <v>0</v>
      </c>
      <c r="T16" s="130">
        <v>0</v>
      </c>
      <c r="U16" s="128">
        <v>0</v>
      </c>
      <c r="V16" s="342">
        <v>0</v>
      </c>
      <c r="W16" s="341">
        <v>0</v>
      </c>
      <c r="X16" s="342">
        <v>0</v>
      </c>
      <c r="Y16" s="341">
        <v>0</v>
      </c>
      <c r="Z16" s="285">
        <v>0</v>
      </c>
      <c r="AA16" s="284">
        <v>0</v>
      </c>
      <c r="AB16" s="271">
        <v>0</v>
      </c>
      <c r="AC16" s="270">
        <v>0</v>
      </c>
      <c r="AD16" s="129">
        <v>0</v>
      </c>
      <c r="AE16" s="131">
        <v>0</v>
      </c>
      <c r="AF16" s="132"/>
      <c r="AG16" s="126"/>
      <c r="AH16" s="119"/>
      <c r="AI16" s="121"/>
      <c r="AJ16" s="122"/>
      <c r="AK16" s="121"/>
      <c r="AL16" s="122"/>
      <c r="AM16" s="119"/>
      <c r="AN16" s="120"/>
      <c r="AO16" s="119"/>
      <c r="AP16" s="121"/>
      <c r="AQ16" s="122"/>
      <c r="AR16" s="121"/>
      <c r="AS16" s="122"/>
      <c r="AT16" s="119"/>
      <c r="AU16" s="120"/>
      <c r="AV16" s="119"/>
      <c r="AW16" s="121"/>
      <c r="AX16" s="122"/>
      <c r="AY16" s="121"/>
      <c r="AZ16" s="122"/>
      <c r="BA16" s="119"/>
      <c r="BB16" s="120"/>
      <c r="BC16" s="119"/>
      <c r="BD16" s="121"/>
      <c r="BE16" s="122"/>
      <c r="BF16" s="121"/>
      <c r="BG16" s="122"/>
      <c r="BH16" s="119"/>
      <c r="BI16" s="120"/>
      <c r="BJ16" s="119"/>
      <c r="BK16" s="121"/>
      <c r="BL16" s="122"/>
      <c r="BM16" s="121"/>
    </row>
    <row r="17" spans="1:65" ht="15.95" customHeight="1">
      <c r="A17" s="114">
        <v>15</v>
      </c>
      <c r="B17" s="115">
        <v>0</v>
      </c>
      <c r="C17" s="116">
        <v>0</v>
      </c>
      <c r="D17" s="283">
        <v>0</v>
      </c>
      <c r="E17" s="284">
        <v>0</v>
      </c>
      <c r="F17" s="271">
        <v>0</v>
      </c>
      <c r="G17" s="270">
        <v>0</v>
      </c>
      <c r="H17" s="342">
        <v>0</v>
      </c>
      <c r="I17" s="341">
        <v>0</v>
      </c>
      <c r="J17" s="342">
        <v>0</v>
      </c>
      <c r="K17" s="341">
        <v>0</v>
      </c>
      <c r="L17" s="285">
        <v>0</v>
      </c>
      <c r="M17" s="284">
        <v>0</v>
      </c>
      <c r="N17" s="285">
        <v>0</v>
      </c>
      <c r="O17" s="284">
        <v>0</v>
      </c>
      <c r="P17" s="285">
        <v>0</v>
      </c>
      <c r="Q17" s="284">
        <v>0</v>
      </c>
      <c r="R17" s="285">
        <v>0</v>
      </c>
      <c r="S17" s="284">
        <v>0</v>
      </c>
      <c r="T17" s="130">
        <v>0</v>
      </c>
      <c r="U17" s="128">
        <v>0</v>
      </c>
      <c r="V17" s="342">
        <v>0</v>
      </c>
      <c r="W17" s="341">
        <v>0</v>
      </c>
      <c r="X17" s="342">
        <v>0</v>
      </c>
      <c r="Y17" s="341">
        <v>0</v>
      </c>
      <c r="Z17" s="285">
        <v>0</v>
      </c>
      <c r="AA17" s="284">
        <v>0</v>
      </c>
      <c r="AB17" s="271">
        <v>0</v>
      </c>
      <c r="AC17" s="270">
        <v>0</v>
      </c>
      <c r="AD17" s="271">
        <v>0</v>
      </c>
      <c r="AE17" s="270">
        <v>0</v>
      </c>
      <c r="AF17" s="129">
        <v>0</v>
      </c>
      <c r="AG17" s="131">
        <v>0</v>
      </c>
      <c r="AH17" s="132"/>
      <c r="AI17" s="126"/>
      <c r="AJ17" s="119"/>
      <c r="AK17" s="121"/>
      <c r="AL17" s="122"/>
      <c r="AM17" s="121"/>
      <c r="AN17" s="122"/>
      <c r="AO17" s="119"/>
      <c r="AP17" s="120"/>
      <c r="AQ17" s="119"/>
      <c r="AR17" s="121"/>
      <c r="AS17" s="122"/>
      <c r="AT17" s="121"/>
      <c r="AU17" s="122"/>
      <c r="AV17" s="119"/>
      <c r="AW17" s="120"/>
      <c r="AX17" s="119"/>
      <c r="AY17" s="121"/>
      <c r="AZ17" s="122"/>
      <c r="BA17" s="121"/>
      <c r="BB17" s="122"/>
      <c r="BC17" s="119"/>
      <c r="BD17" s="120"/>
      <c r="BE17" s="119"/>
      <c r="BF17" s="121"/>
      <c r="BG17" s="122"/>
      <c r="BH17" s="121"/>
      <c r="BI17" s="122"/>
      <c r="BJ17" s="122"/>
      <c r="BK17" s="121"/>
      <c r="BL17" s="122"/>
      <c r="BM17" s="121"/>
    </row>
    <row r="18" spans="1:65" ht="15.95" customHeight="1">
      <c r="A18" s="114">
        <v>16</v>
      </c>
      <c r="B18" s="115">
        <v>0</v>
      </c>
      <c r="C18" s="116">
        <v>0</v>
      </c>
      <c r="D18" s="283">
        <v>0</v>
      </c>
      <c r="E18" s="284">
        <v>0</v>
      </c>
      <c r="F18" s="271">
        <v>0</v>
      </c>
      <c r="G18" s="270">
        <v>0</v>
      </c>
      <c r="H18" s="342">
        <v>0</v>
      </c>
      <c r="I18" s="341">
        <v>0</v>
      </c>
      <c r="J18" s="342">
        <v>0</v>
      </c>
      <c r="K18" s="341">
        <v>0</v>
      </c>
      <c r="L18" s="285">
        <v>0</v>
      </c>
      <c r="M18" s="284">
        <v>0</v>
      </c>
      <c r="N18" s="285">
        <v>0</v>
      </c>
      <c r="O18" s="284">
        <v>0</v>
      </c>
      <c r="P18" s="285">
        <v>0</v>
      </c>
      <c r="Q18" s="284">
        <v>0</v>
      </c>
      <c r="R18" s="285">
        <v>0</v>
      </c>
      <c r="S18" s="284">
        <v>0</v>
      </c>
      <c r="T18" s="130">
        <v>0</v>
      </c>
      <c r="U18" s="128">
        <v>0</v>
      </c>
      <c r="V18" s="342">
        <v>0</v>
      </c>
      <c r="W18" s="341">
        <v>0</v>
      </c>
      <c r="X18" s="342">
        <v>0</v>
      </c>
      <c r="Y18" s="341">
        <v>0</v>
      </c>
      <c r="Z18" s="285">
        <v>0</v>
      </c>
      <c r="AA18" s="284">
        <v>0</v>
      </c>
      <c r="AB18" s="271">
        <v>0</v>
      </c>
      <c r="AC18" s="270">
        <v>0</v>
      </c>
      <c r="AD18" s="271">
        <v>0</v>
      </c>
      <c r="AE18" s="270">
        <v>0</v>
      </c>
      <c r="AF18" s="285">
        <v>0</v>
      </c>
      <c r="AG18" s="284">
        <v>0</v>
      </c>
      <c r="AH18" s="129">
        <v>0</v>
      </c>
      <c r="AI18" s="131">
        <v>0</v>
      </c>
      <c r="AJ18" s="132"/>
      <c r="AK18" s="126"/>
      <c r="AL18" s="119"/>
      <c r="AM18" s="121"/>
      <c r="AN18" s="122"/>
      <c r="AO18" s="121"/>
      <c r="AP18" s="122"/>
      <c r="AQ18" s="119"/>
      <c r="AR18" s="120"/>
      <c r="AS18" s="119"/>
      <c r="AT18" s="121"/>
      <c r="AU18" s="122"/>
      <c r="AV18" s="121"/>
      <c r="AW18" s="122"/>
      <c r="AX18" s="119"/>
      <c r="AY18" s="120"/>
      <c r="AZ18" s="119"/>
      <c r="BA18" s="121"/>
      <c r="BB18" s="122"/>
      <c r="BC18" s="121"/>
      <c r="BD18" s="122"/>
      <c r="BE18" s="119"/>
      <c r="BF18" s="120"/>
      <c r="BG18" s="119"/>
      <c r="BH18" s="121"/>
      <c r="BI18" s="122"/>
      <c r="BJ18" s="121"/>
      <c r="BK18" s="122"/>
      <c r="BL18" s="122"/>
      <c r="BM18" s="121"/>
    </row>
    <row r="19" spans="1:65" ht="15.95" customHeight="1">
      <c r="A19" s="114">
        <v>17</v>
      </c>
      <c r="B19" s="115">
        <v>0</v>
      </c>
      <c r="C19" s="116">
        <v>0</v>
      </c>
      <c r="D19" s="283">
        <v>0</v>
      </c>
      <c r="E19" s="284">
        <v>0</v>
      </c>
      <c r="F19" s="269">
        <v>0</v>
      </c>
      <c r="G19" s="270">
        <v>0</v>
      </c>
      <c r="H19" s="342">
        <v>0</v>
      </c>
      <c r="I19" s="341">
        <v>0</v>
      </c>
      <c r="J19" s="342">
        <v>0</v>
      </c>
      <c r="K19" s="341">
        <v>0</v>
      </c>
      <c r="L19" s="285">
        <v>0</v>
      </c>
      <c r="M19" s="284">
        <v>0</v>
      </c>
      <c r="N19" s="285">
        <v>0</v>
      </c>
      <c r="O19" s="284">
        <v>0</v>
      </c>
      <c r="P19" s="285">
        <v>0</v>
      </c>
      <c r="Q19" s="284">
        <v>0</v>
      </c>
      <c r="R19" s="285">
        <v>0</v>
      </c>
      <c r="S19" s="284">
        <v>0</v>
      </c>
      <c r="T19" s="130">
        <v>0</v>
      </c>
      <c r="U19" s="128">
        <v>0</v>
      </c>
      <c r="V19" s="342">
        <v>0</v>
      </c>
      <c r="W19" s="341">
        <v>0</v>
      </c>
      <c r="X19" s="342">
        <v>0</v>
      </c>
      <c r="Y19" s="341">
        <v>0</v>
      </c>
      <c r="Z19" s="285">
        <v>0</v>
      </c>
      <c r="AA19" s="284">
        <v>0</v>
      </c>
      <c r="AB19" s="271">
        <v>0</v>
      </c>
      <c r="AC19" s="270">
        <v>0</v>
      </c>
      <c r="AD19" s="271">
        <v>0</v>
      </c>
      <c r="AE19" s="270">
        <v>0</v>
      </c>
      <c r="AF19" s="285">
        <v>0</v>
      </c>
      <c r="AG19" s="284">
        <v>0</v>
      </c>
      <c r="AH19" s="271">
        <v>0</v>
      </c>
      <c r="AI19" s="270">
        <v>0</v>
      </c>
      <c r="AJ19" s="129">
        <v>0</v>
      </c>
      <c r="AK19" s="131">
        <v>0</v>
      </c>
      <c r="AL19" s="132"/>
      <c r="AM19" s="126"/>
      <c r="AN19" s="119"/>
      <c r="AO19" s="121"/>
      <c r="AP19" s="122"/>
      <c r="AQ19" s="121"/>
      <c r="AR19" s="122"/>
      <c r="AS19" s="119"/>
      <c r="AT19" s="120"/>
      <c r="AU19" s="119"/>
      <c r="AV19" s="121"/>
      <c r="AW19" s="122"/>
      <c r="AX19" s="121"/>
      <c r="AY19" s="122"/>
      <c r="AZ19" s="119"/>
      <c r="BA19" s="120"/>
      <c r="BB19" s="119"/>
      <c r="BC19" s="121"/>
      <c r="BD19" s="122"/>
      <c r="BE19" s="121"/>
      <c r="BF19" s="122"/>
      <c r="BG19" s="119"/>
      <c r="BH19" s="120"/>
      <c r="BI19" s="119"/>
      <c r="BJ19" s="121"/>
      <c r="BK19" s="122"/>
      <c r="BL19" s="121"/>
      <c r="BM19" s="122"/>
    </row>
    <row r="20" spans="1:65" ht="15.95" customHeight="1">
      <c r="A20" s="114">
        <v>18</v>
      </c>
      <c r="B20" s="115">
        <v>0</v>
      </c>
      <c r="C20" s="116">
        <v>0</v>
      </c>
      <c r="D20" s="283">
        <v>0</v>
      </c>
      <c r="E20" s="284">
        <v>0</v>
      </c>
      <c r="F20" s="269">
        <v>0</v>
      </c>
      <c r="G20" s="270">
        <v>0</v>
      </c>
      <c r="H20" s="342">
        <v>0</v>
      </c>
      <c r="I20" s="341">
        <v>0</v>
      </c>
      <c r="J20" s="342">
        <v>0</v>
      </c>
      <c r="K20" s="341">
        <v>0</v>
      </c>
      <c r="L20" s="285">
        <v>0</v>
      </c>
      <c r="M20" s="284">
        <v>0</v>
      </c>
      <c r="N20" s="285">
        <v>0</v>
      </c>
      <c r="O20" s="284">
        <v>0</v>
      </c>
      <c r="P20" s="285">
        <v>0</v>
      </c>
      <c r="Q20" s="284">
        <v>0</v>
      </c>
      <c r="R20" s="285">
        <v>0</v>
      </c>
      <c r="S20" s="284">
        <v>0</v>
      </c>
      <c r="T20" s="130">
        <v>0</v>
      </c>
      <c r="U20" s="128">
        <v>0</v>
      </c>
      <c r="V20" s="342">
        <v>0</v>
      </c>
      <c r="W20" s="341">
        <v>0</v>
      </c>
      <c r="X20" s="342">
        <v>0</v>
      </c>
      <c r="Y20" s="341">
        <v>0</v>
      </c>
      <c r="Z20" s="285">
        <v>0</v>
      </c>
      <c r="AA20" s="284">
        <v>0</v>
      </c>
      <c r="AB20" s="271">
        <v>0</v>
      </c>
      <c r="AC20" s="270">
        <v>0</v>
      </c>
      <c r="AD20" s="271">
        <v>0</v>
      </c>
      <c r="AE20" s="270">
        <v>0</v>
      </c>
      <c r="AF20" s="285">
        <v>0</v>
      </c>
      <c r="AG20" s="284">
        <v>0</v>
      </c>
      <c r="AH20" s="271">
        <v>0</v>
      </c>
      <c r="AI20" s="270">
        <v>0</v>
      </c>
      <c r="AJ20" s="342">
        <v>0</v>
      </c>
      <c r="AK20" s="341">
        <v>0</v>
      </c>
      <c r="AL20" s="129">
        <v>0</v>
      </c>
      <c r="AM20" s="131">
        <v>0</v>
      </c>
      <c r="AN20" s="132"/>
      <c r="AO20" s="126"/>
      <c r="AP20" s="119"/>
      <c r="AQ20" s="121"/>
      <c r="AR20" s="122"/>
      <c r="AS20" s="121"/>
      <c r="AT20" s="122"/>
      <c r="AU20" s="119"/>
      <c r="AV20" s="120"/>
      <c r="AW20" s="119"/>
      <c r="AX20" s="121"/>
      <c r="AY20" s="122"/>
      <c r="AZ20" s="121"/>
      <c r="BA20" s="122"/>
      <c r="BB20" s="119"/>
      <c r="BC20" s="120"/>
      <c r="BD20" s="119"/>
      <c r="BE20" s="121"/>
      <c r="BF20" s="122"/>
      <c r="BG20" s="121"/>
      <c r="BH20" s="122"/>
      <c r="BI20" s="119"/>
      <c r="BJ20" s="120"/>
      <c r="BK20" s="119"/>
      <c r="BL20" s="121"/>
      <c r="BM20" s="122"/>
    </row>
    <row r="21" spans="1:65" ht="15.95" customHeight="1">
      <c r="A21" s="114">
        <v>19</v>
      </c>
      <c r="B21" s="115">
        <v>0</v>
      </c>
      <c r="C21" s="116">
        <v>0</v>
      </c>
      <c r="D21" s="283">
        <v>0</v>
      </c>
      <c r="E21" s="284">
        <v>0</v>
      </c>
      <c r="F21" s="269">
        <v>0</v>
      </c>
      <c r="G21" s="270">
        <v>0</v>
      </c>
      <c r="H21" s="342">
        <v>0</v>
      </c>
      <c r="I21" s="341">
        <v>0</v>
      </c>
      <c r="J21" s="342">
        <v>0</v>
      </c>
      <c r="K21" s="341">
        <v>0</v>
      </c>
      <c r="L21" s="285">
        <v>0</v>
      </c>
      <c r="M21" s="284">
        <v>0</v>
      </c>
      <c r="N21" s="285">
        <v>0</v>
      </c>
      <c r="O21" s="284">
        <v>0</v>
      </c>
      <c r="P21" s="285">
        <v>0</v>
      </c>
      <c r="Q21" s="284">
        <v>0</v>
      </c>
      <c r="R21" s="285">
        <v>0</v>
      </c>
      <c r="S21" s="284">
        <v>0</v>
      </c>
      <c r="T21" s="130">
        <v>0</v>
      </c>
      <c r="U21" s="128">
        <v>0</v>
      </c>
      <c r="V21" s="342">
        <v>0</v>
      </c>
      <c r="W21" s="341">
        <v>0</v>
      </c>
      <c r="X21" s="342">
        <v>0</v>
      </c>
      <c r="Y21" s="341">
        <v>0</v>
      </c>
      <c r="Z21" s="285">
        <v>0</v>
      </c>
      <c r="AA21" s="284">
        <v>0</v>
      </c>
      <c r="AB21" s="271">
        <v>0</v>
      </c>
      <c r="AC21" s="270">
        <v>0</v>
      </c>
      <c r="AD21" s="271">
        <v>0</v>
      </c>
      <c r="AE21" s="270">
        <v>0</v>
      </c>
      <c r="AF21" s="285">
        <v>0</v>
      </c>
      <c r="AG21" s="284">
        <v>0</v>
      </c>
      <c r="AH21" s="271">
        <v>0</v>
      </c>
      <c r="AI21" s="270">
        <v>0</v>
      </c>
      <c r="AJ21" s="342">
        <v>0</v>
      </c>
      <c r="AK21" s="341">
        <v>0</v>
      </c>
      <c r="AL21" s="342">
        <v>0</v>
      </c>
      <c r="AM21" s="341">
        <v>0</v>
      </c>
      <c r="AN21" s="129">
        <v>0</v>
      </c>
      <c r="AO21" s="131">
        <v>0</v>
      </c>
      <c r="AP21" s="132"/>
      <c r="AQ21" s="126"/>
      <c r="AR21" s="119"/>
      <c r="AS21" s="121"/>
      <c r="AT21" s="122"/>
      <c r="AU21" s="121"/>
      <c r="AV21" s="122"/>
      <c r="AW21" s="119"/>
      <c r="AX21" s="120"/>
      <c r="AY21" s="119"/>
      <c r="AZ21" s="121"/>
      <c r="BA21" s="122"/>
      <c r="BB21" s="121"/>
      <c r="BC21" s="122"/>
      <c r="BD21" s="119"/>
      <c r="BE21" s="120"/>
      <c r="BF21" s="119"/>
      <c r="BG21" s="121"/>
      <c r="BH21" s="122"/>
      <c r="BI21" s="121"/>
      <c r="BJ21" s="122"/>
      <c r="BK21" s="121"/>
      <c r="BL21" s="122"/>
      <c r="BM21" s="121"/>
    </row>
    <row r="22" spans="1:65" ht="15.95" customHeight="1">
      <c r="A22" s="114">
        <v>20</v>
      </c>
      <c r="B22" s="115">
        <v>0</v>
      </c>
      <c r="C22" s="116">
        <v>0</v>
      </c>
      <c r="D22" s="283">
        <v>0</v>
      </c>
      <c r="E22" s="284">
        <v>0</v>
      </c>
      <c r="F22" s="271">
        <v>0</v>
      </c>
      <c r="G22" s="270">
        <v>0</v>
      </c>
      <c r="H22" s="342">
        <v>0</v>
      </c>
      <c r="I22" s="341">
        <v>0</v>
      </c>
      <c r="J22" s="342">
        <v>0</v>
      </c>
      <c r="K22" s="341">
        <v>0</v>
      </c>
      <c r="L22" s="285">
        <v>0</v>
      </c>
      <c r="M22" s="284">
        <v>0</v>
      </c>
      <c r="N22" s="285">
        <v>0</v>
      </c>
      <c r="O22" s="284">
        <v>0</v>
      </c>
      <c r="P22" s="285">
        <v>0</v>
      </c>
      <c r="Q22" s="284">
        <v>0</v>
      </c>
      <c r="R22" s="285">
        <v>0</v>
      </c>
      <c r="S22" s="284">
        <v>0</v>
      </c>
      <c r="T22" s="130">
        <v>0</v>
      </c>
      <c r="U22" s="128">
        <v>0</v>
      </c>
      <c r="V22" s="342">
        <v>0</v>
      </c>
      <c r="W22" s="341">
        <v>0</v>
      </c>
      <c r="X22" s="342">
        <v>0</v>
      </c>
      <c r="Y22" s="341">
        <v>0</v>
      </c>
      <c r="Z22" s="285">
        <v>0</v>
      </c>
      <c r="AA22" s="284">
        <v>0</v>
      </c>
      <c r="AB22" s="271">
        <v>0</v>
      </c>
      <c r="AC22" s="270">
        <v>0</v>
      </c>
      <c r="AD22" s="271">
        <v>0</v>
      </c>
      <c r="AE22" s="270">
        <v>0</v>
      </c>
      <c r="AF22" s="285">
        <v>0</v>
      </c>
      <c r="AG22" s="284">
        <v>0</v>
      </c>
      <c r="AH22" s="271">
        <v>0</v>
      </c>
      <c r="AI22" s="270">
        <v>0</v>
      </c>
      <c r="AJ22" s="342">
        <v>0</v>
      </c>
      <c r="AK22" s="341">
        <v>0</v>
      </c>
      <c r="AL22" s="342">
        <v>0</v>
      </c>
      <c r="AM22" s="341">
        <v>0</v>
      </c>
      <c r="AN22" s="285">
        <v>0</v>
      </c>
      <c r="AO22" s="284">
        <v>0</v>
      </c>
      <c r="AP22" s="129">
        <v>0</v>
      </c>
      <c r="AQ22" s="131">
        <v>0</v>
      </c>
      <c r="AR22" s="132"/>
      <c r="AS22" s="126"/>
      <c r="AT22" s="119"/>
      <c r="AU22" s="121"/>
      <c r="AV22" s="122"/>
      <c r="AW22" s="121"/>
      <c r="AX22" s="122"/>
      <c r="AY22" s="119"/>
      <c r="AZ22" s="120"/>
      <c r="BA22" s="119"/>
      <c r="BB22" s="121"/>
      <c r="BC22" s="122"/>
      <c r="BD22" s="121"/>
      <c r="BE22" s="122"/>
      <c r="BF22" s="119"/>
      <c r="BG22" s="120"/>
      <c r="BH22" s="119"/>
      <c r="BI22" s="121"/>
      <c r="BJ22" s="122"/>
      <c r="BK22" s="121"/>
      <c r="BL22" s="122"/>
      <c r="BM22" s="121"/>
    </row>
    <row r="23" spans="1:65" ht="15.95" customHeight="1">
      <c r="A23" s="114">
        <v>21</v>
      </c>
      <c r="B23" s="115">
        <v>0</v>
      </c>
      <c r="C23" s="116">
        <v>0</v>
      </c>
      <c r="D23" s="283">
        <v>0</v>
      </c>
      <c r="E23" s="284">
        <v>0</v>
      </c>
      <c r="F23" s="271">
        <v>0</v>
      </c>
      <c r="G23" s="270">
        <v>0</v>
      </c>
      <c r="H23" s="342">
        <v>0</v>
      </c>
      <c r="I23" s="341">
        <v>0</v>
      </c>
      <c r="J23" s="342">
        <v>0</v>
      </c>
      <c r="K23" s="341">
        <v>0</v>
      </c>
      <c r="L23" s="285">
        <v>0</v>
      </c>
      <c r="M23" s="284">
        <v>0</v>
      </c>
      <c r="N23" s="285">
        <v>0</v>
      </c>
      <c r="O23" s="284">
        <v>0</v>
      </c>
      <c r="P23" s="285">
        <v>0</v>
      </c>
      <c r="Q23" s="284">
        <v>0</v>
      </c>
      <c r="R23" s="285">
        <v>0</v>
      </c>
      <c r="S23" s="284">
        <v>0</v>
      </c>
      <c r="T23" s="130">
        <v>0</v>
      </c>
      <c r="U23" s="128">
        <v>0</v>
      </c>
      <c r="V23" s="342">
        <v>0</v>
      </c>
      <c r="W23" s="341">
        <v>0</v>
      </c>
      <c r="X23" s="342">
        <v>0</v>
      </c>
      <c r="Y23" s="341">
        <v>0</v>
      </c>
      <c r="Z23" s="285">
        <v>0</v>
      </c>
      <c r="AA23" s="284">
        <v>0</v>
      </c>
      <c r="AB23" s="271">
        <v>0</v>
      </c>
      <c r="AC23" s="270">
        <v>0</v>
      </c>
      <c r="AD23" s="271">
        <v>0</v>
      </c>
      <c r="AE23" s="270">
        <v>0</v>
      </c>
      <c r="AF23" s="285">
        <v>0</v>
      </c>
      <c r="AG23" s="284">
        <v>0</v>
      </c>
      <c r="AH23" s="271">
        <v>0</v>
      </c>
      <c r="AI23" s="270">
        <v>0</v>
      </c>
      <c r="AJ23" s="342">
        <v>0</v>
      </c>
      <c r="AK23" s="341">
        <v>0</v>
      </c>
      <c r="AL23" s="342">
        <v>0</v>
      </c>
      <c r="AM23" s="341">
        <v>0</v>
      </c>
      <c r="AN23" s="285">
        <v>0</v>
      </c>
      <c r="AO23" s="284">
        <v>0</v>
      </c>
      <c r="AP23" s="271">
        <v>0</v>
      </c>
      <c r="AQ23" s="270">
        <v>0</v>
      </c>
      <c r="AR23" s="129">
        <v>0</v>
      </c>
      <c r="AS23" s="131">
        <v>0</v>
      </c>
      <c r="AT23" s="132"/>
      <c r="AU23" s="126"/>
      <c r="AV23" s="119"/>
      <c r="AW23" s="121"/>
      <c r="AX23" s="122"/>
      <c r="AY23" s="121"/>
      <c r="AZ23" s="122"/>
      <c r="BA23" s="119"/>
      <c r="BB23" s="120"/>
      <c r="BC23" s="119"/>
      <c r="BD23" s="121"/>
      <c r="BE23" s="122"/>
      <c r="BF23" s="121"/>
      <c r="BG23" s="122"/>
      <c r="BH23" s="119"/>
      <c r="BI23" s="120"/>
      <c r="BJ23" s="119"/>
      <c r="BK23" s="121"/>
      <c r="BL23" s="122"/>
      <c r="BM23" s="121"/>
    </row>
    <row r="24" spans="1:65" ht="15.95" customHeight="1">
      <c r="A24" s="114">
        <v>22</v>
      </c>
      <c r="B24" s="115">
        <v>0</v>
      </c>
      <c r="C24" s="116">
        <v>0</v>
      </c>
      <c r="D24" s="283">
        <v>0</v>
      </c>
      <c r="E24" s="284">
        <v>0</v>
      </c>
      <c r="F24" s="271">
        <v>0</v>
      </c>
      <c r="G24" s="270">
        <v>0</v>
      </c>
      <c r="H24" s="342">
        <v>0</v>
      </c>
      <c r="I24" s="341">
        <v>0</v>
      </c>
      <c r="J24" s="342">
        <v>0</v>
      </c>
      <c r="K24" s="341">
        <v>0</v>
      </c>
      <c r="L24" s="285">
        <v>0</v>
      </c>
      <c r="M24" s="284">
        <v>0</v>
      </c>
      <c r="N24" s="285">
        <v>0</v>
      </c>
      <c r="O24" s="284">
        <v>0</v>
      </c>
      <c r="P24" s="285">
        <v>0</v>
      </c>
      <c r="Q24" s="284">
        <v>0</v>
      </c>
      <c r="R24" s="285">
        <v>0</v>
      </c>
      <c r="S24" s="284">
        <v>0</v>
      </c>
      <c r="T24" s="130">
        <v>0</v>
      </c>
      <c r="U24" s="128">
        <v>0</v>
      </c>
      <c r="V24" s="342">
        <v>0</v>
      </c>
      <c r="W24" s="341">
        <v>0</v>
      </c>
      <c r="X24" s="342">
        <v>0</v>
      </c>
      <c r="Y24" s="341">
        <v>0</v>
      </c>
      <c r="Z24" s="285">
        <v>0</v>
      </c>
      <c r="AA24" s="284">
        <v>0</v>
      </c>
      <c r="AB24" s="271">
        <v>0</v>
      </c>
      <c r="AC24" s="270">
        <v>0</v>
      </c>
      <c r="AD24" s="271">
        <v>0</v>
      </c>
      <c r="AE24" s="270">
        <v>0</v>
      </c>
      <c r="AF24" s="285">
        <v>0</v>
      </c>
      <c r="AG24" s="284">
        <v>0</v>
      </c>
      <c r="AH24" s="271">
        <v>0</v>
      </c>
      <c r="AI24" s="270">
        <v>0</v>
      </c>
      <c r="AJ24" s="342">
        <v>0</v>
      </c>
      <c r="AK24" s="341">
        <v>0</v>
      </c>
      <c r="AL24" s="342">
        <v>0</v>
      </c>
      <c r="AM24" s="341">
        <v>0</v>
      </c>
      <c r="AN24" s="285">
        <v>0</v>
      </c>
      <c r="AO24" s="284">
        <v>0</v>
      </c>
      <c r="AP24" s="271">
        <v>0</v>
      </c>
      <c r="AQ24" s="270">
        <v>0</v>
      </c>
      <c r="AR24" s="271">
        <v>0</v>
      </c>
      <c r="AS24" s="270">
        <v>0</v>
      </c>
      <c r="AT24" s="129">
        <v>0</v>
      </c>
      <c r="AU24" s="131">
        <v>0</v>
      </c>
      <c r="AV24" s="132"/>
      <c r="AW24" s="126"/>
      <c r="AX24" s="119"/>
      <c r="AY24" s="121"/>
      <c r="AZ24" s="122"/>
      <c r="BA24" s="121"/>
      <c r="BB24" s="122"/>
      <c r="BC24" s="119"/>
      <c r="BD24" s="120"/>
      <c r="BE24" s="119"/>
      <c r="BF24" s="121"/>
      <c r="BG24" s="122"/>
      <c r="BH24" s="121"/>
      <c r="BI24" s="122"/>
      <c r="BJ24" s="119"/>
      <c r="BK24" s="120"/>
      <c r="BL24" s="119"/>
      <c r="BM24" s="121"/>
    </row>
    <row r="25" spans="1:65" ht="15.95" customHeight="1">
      <c r="A25" s="114">
        <v>23</v>
      </c>
      <c r="B25" s="115">
        <v>0</v>
      </c>
      <c r="C25" s="116">
        <v>0</v>
      </c>
      <c r="D25" s="283">
        <v>0</v>
      </c>
      <c r="E25" s="284">
        <v>0</v>
      </c>
      <c r="F25" s="269">
        <v>0</v>
      </c>
      <c r="G25" s="270">
        <v>0</v>
      </c>
      <c r="H25" s="342">
        <v>0</v>
      </c>
      <c r="I25" s="341">
        <v>0</v>
      </c>
      <c r="J25" s="342">
        <v>0</v>
      </c>
      <c r="K25" s="341">
        <v>0</v>
      </c>
      <c r="L25" s="285">
        <v>0</v>
      </c>
      <c r="M25" s="284">
        <v>0</v>
      </c>
      <c r="N25" s="285">
        <v>0</v>
      </c>
      <c r="O25" s="284">
        <v>0</v>
      </c>
      <c r="P25" s="285">
        <v>0</v>
      </c>
      <c r="Q25" s="284">
        <v>0</v>
      </c>
      <c r="R25" s="285">
        <v>0</v>
      </c>
      <c r="S25" s="284">
        <v>0</v>
      </c>
      <c r="T25" s="130">
        <v>0</v>
      </c>
      <c r="U25" s="128">
        <v>0</v>
      </c>
      <c r="V25" s="342">
        <v>0</v>
      </c>
      <c r="W25" s="341">
        <v>0</v>
      </c>
      <c r="X25" s="342">
        <v>0</v>
      </c>
      <c r="Y25" s="341">
        <v>0</v>
      </c>
      <c r="Z25" s="285">
        <v>0</v>
      </c>
      <c r="AA25" s="284">
        <v>0</v>
      </c>
      <c r="AB25" s="271">
        <v>0</v>
      </c>
      <c r="AC25" s="270">
        <v>0</v>
      </c>
      <c r="AD25" s="271">
        <v>0</v>
      </c>
      <c r="AE25" s="270">
        <v>0</v>
      </c>
      <c r="AF25" s="285">
        <v>0</v>
      </c>
      <c r="AG25" s="284">
        <v>0</v>
      </c>
      <c r="AH25" s="271">
        <v>0</v>
      </c>
      <c r="AI25" s="270">
        <v>0</v>
      </c>
      <c r="AJ25" s="342">
        <v>0</v>
      </c>
      <c r="AK25" s="341">
        <v>0</v>
      </c>
      <c r="AL25" s="342">
        <v>0</v>
      </c>
      <c r="AM25" s="341">
        <v>0</v>
      </c>
      <c r="AN25" s="285">
        <v>0</v>
      </c>
      <c r="AO25" s="284">
        <v>0</v>
      </c>
      <c r="AP25" s="271">
        <v>0</v>
      </c>
      <c r="AQ25" s="270">
        <v>0</v>
      </c>
      <c r="AR25" s="271">
        <v>0</v>
      </c>
      <c r="AS25" s="270">
        <v>0</v>
      </c>
      <c r="AT25" s="285">
        <v>0</v>
      </c>
      <c r="AU25" s="284">
        <v>0</v>
      </c>
      <c r="AV25" s="129">
        <v>0</v>
      </c>
      <c r="AW25" s="131">
        <v>0</v>
      </c>
      <c r="AX25" s="132"/>
      <c r="AY25" s="126"/>
      <c r="AZ25" s="119"/>
      <c r="BA25" s="121"/>
      <c r="BB25" s="122"/>
      <c r="BC25" s="121"/>
      <c r="BD25" s="122"/>
      <c r="BE25" s="119"/>
      <c r="BF25" s="120"/>
      <c r="BG25" s="119"/>
      <c r="BH25" s="121"/>
      <c r="BI25" s="122"/>
      <c r="BJ25" s="121"/>
      <c r="BK25" s="122"/>
      <c r="BL25" s="122"/>
      <c r="BM25" s="121"/>
    </row>
    <row r="26" spans="1:65" ht="15.95" customHeight="1">
      <c r="A26" s="114">
        <v>24</v>
      </c>
      <c r="B26" s="115">
        <v>0</v>
      </c>
      <c r="C26" s="116">
        <v>0</v>
      </c>
      <c r="D26" s="283">
        <v>0</v>
      </c>
      <c r="E26" s="284">
        <v>0</v>
      </c>
      <c r="F26" s="269">
        <v>0</v>
      </c>
      <c r="G26" s="270">
        <v>0</v>
      </c>
      <c r="H26" s="342">
        <v>0</v>
      </c>
      <c r="I26" s="341">
        <v>0</v>
      </c>
      <c r="J26" s="342">
        <v>0</v>
      </c>
      <c r="K26" s="341">
        <v>0</v>
      </c>
      <c r="L26" s="285">
        <v>0</v>
      </c>
      <c r="M26" s="284">
        <v>0</v>
      </c>
      <c r="N26" s="285">
        <v>0</v>
      </c>
      <c r="O26" s="284">
        <v>0</v>
      </c>
      <c r="P26" s="285">
        <v>0</v>
      </c>
      <c r="Q26" s="284">
        <v>0</v>
      </c>
      <c r="R26" s="285">
        <v>0</v>
      </c>
      <c r="S26" s="284">
        <v>0</v>
      </c>
      <c r="T26" s="130">
        <v>0</v>
      </c>
      <c r="U26" s="128">
        <v>0</v>
      </c>
      <c r="V26" s="342">
        <v>0</v>
      </c>
      <c r="W26" s="341">
        <v>0</v>
      </c>
      <c r="X26" s="342">
        <v>0</v>
      </c>
      <c r="Y26" s="341">
        <v>0</v>
      </c>
      <c r="Z26" s="285">
        <v>0</v>
      </c>
      <c r="AA26" s="284">
        <v>0</v>
      </c>
      <c r="AB26" s="271">
        <v>0</v>
      </c>
      <c r="AC26" s="270">
        <v>0</v>
      </c>
      <c r="AD26" s="271">
        <v>0</v>
      </c>
      <c r="AE26" s="270">
        <v>0</v>
      </c>
      <c r="AF26" s="285">
        <v>0</v>
      </c>
      <c r="AG26" s="284">
        <v>0</v>
      </c>
      <c r="AH26" s="271">
        <v>0</v>
      </c>
      <c r="AI26" s="270">
        <v>0</v>
      </c>
      <c r="AJ26" s="342">
        <v>0</v>
      </c>
      <c r="AK26" s="341">
        <v>0</v>
      </c>
      <c r="AL26" s="342">
        <v>0</v>
      </c>
      <c r="AM26" s="341">
        <v>0</v>
      </c>
      <c r="AN26" s="285">
        <v>0</v>
      </c>
      <c r="AO26" s="284">
        <v>0</v>
      </c>
      <c r="AP26" s="271">
        <v>0</v>
      </c>
      <c r="AQ26" s="270">
        <v>0</v>
      </c>
      <c r="AR26" s="271">
        <v>0</v>
      </c>
      <c r="AS26" s="270">
        <v>0</v>
      </c>
      <c r="AT26" s="285">
        <v>0</v>
      </c>
      <c r="AU26" s="284">
        <v>0</v>
      </c>
      <c r="AV26" s="271">
        <v>0</v>
      </c>
      <c r="AW26" s="270">
        <v>0</v>
      </c>
      <c r="AX26" s="129">
        <v>0</v>
      </c>
      <c r="AY26" s="131">
        <v>0</v>
      </c>
      <c r="AZ26" s="132"/>
      <c r="BA26" s="126"/>
      <c r="BB26" s="119"/>
      <c r="BC26" s="121"/>
      <c r="BD26" s="122"/>
      <c r="BE26" s="121"/>
      <c r="BF26" s="122"/>
      <c r="BG26" s="119"/>
      <c r="BH26" s="120"/>
      <c r="BI26" s="119"/>
      <c r="BJ26" s="121"/>
      <c r="BK26" s="122"/>
      <c r="BL26" s="121"/>
      <c r="BM26" s="122"/>
    </row>
    <row r="27" spans="1:65" ht="15.95" customHeight="1">
      <c r="A27" s="114">
        <v>25</v>
      </c>
      <c r="B27" s="115">
        <v>0</v>
      </c>
      <c r="C27" s="116">
        <v>0</v>
      </c>
      <c r="D27" s="283">
        <v>0</v>
      </c>
      <c r="E27" s="284">
        <v>0</v>
      </c>
      <c r="F27" s="269">
        <v>0</v>
      </c>
      <c r="G27" s="270">
        <v>0</v>
      </c>
      <c r="H27" s="342">
        <v>0</v>
      </c>
      <c r="I27" s="341">
        <v>0</v>
      </c>
      <c r="J27" s="342">
        <v>0</v>
      </c>
      <c r="K27" s="341">
        <v>0</v>
      </c>
      <c r="L27" s="285">
        <v>0</v>
      </c>
      <c r="M27" s="284">
        <v>0</v>
      </c>
      <c r="N27" s="285">
        <v>0</v>
      </c>
      <c r="O27" s="284">
        <v>0</v>
      </c>
      <c r="P27" s="285">
        <v>0</v>
      </c>
      <c r="Q27" s="284">
        <v>0</v>
      </c>
      <c r="R27" s="285">
        <v>0</v>
      </c>
      <c r="S27" s="284">
        <v>0</v>
      </c>
      <c r="T27" s="130">
        <v>0</v>
      </c>
      <c r="U27" s="128">
        <v>0</v>
      </c>
      <c r="V27" s="342">
        <v>0</v>
      </c>
      <c r="W27" s="341">
        <v>0</v>
      </c>
      <c r="X27" s="342">
        <v>0</v>
      </c>
      <c r="Y27" s="341">
        <v>0</v>
      </c>
      <c r="Z27" s="285">
        <v>0</v>
      </c>
      <c r="AA27" s="284">
        <v>0</v>
      </c>
      <c r="AB27" s="271">
        <v>0</v>
      </c>
      <c r="AC27" s="270">
        <v>0</v>
      </c>
      <c r="AD27" s="271">
        <v>0</v>
      </c>
      <c r="AE27" s="270">
        <v>0</v>
      </c>
      <c r="AF27" s="285">
        <v>0</v>
      </c>
      <c r="AG27" s="284">
        <v>0</v>
      </c>
      <c r="AH27" s="271">
        <v>0</v>
      </c>
      <c r="AI27" s="270">
        <v>0</v>
      </c>
      <c r="AJ27" s="342">
        <v>0</v>
      </c>
      <c r="AK27" s="341">
        <v>0</v>
      </c>
      <c r="AL27" s="342">
        <v>0</v>
      </c>
      <c r="AM27" s="341">
        <v>0</v>
      </c>
      <c r="AN27" s="285">
        <v>0</v>
      </c>
      <c r="AO27" s="284">
        <v>0</v>
      </c>
      <c r="AP27" s="271">
        <v>0</v>
      </c>
      <c r="AQ27" s="270">
        <v>0</v>
      </c>
      <c r="AR27" s="271">
        <v>0</v>
      </c>
      <c r="AS27" s="270">
        <v>0</v>
      </c>
      <c r="AT27" s="285">
        <v>0</v>
      </c>
      <c r="AU27" s="284">
        <v>0</v>
      </c>
      <c r="AV27" s="271">
        <v>0</v>
      </c>
      <c r="AW27" s="270">
        <v>0</v>
      </c>
      <c r="AX27" s="342">
        <v>0</v>
      </c>
      <c r="AY27" s="341">
        <v>0</v>
      </c>
      <c r="AZ27" s="129">
        <v>0</v>
      </c>
      <c r="BA27" s="131">
        <v>0</v>
      </c>
      <c r="BB27" s="132"/>
      <c r="BC27" s="126"/>
      <c r="BD27" s="119"/>
      <c r="BE27" s="121"/>
      <c r="BF27" s="122"/>
      <c r="BG27" s="121"/>
      <c r="BH27" s="122"/>
      <c r="BI27" s="119"/>
      <c r="BJ27" s="120"/>
      <c r="BK27" s="119"/>
      <c r="BL27" s="121"/>
      <c r="BM27" s="122"/>
    </row>
    <row r="28" spans="1:65" ht="15.95" customHeight="1">
      <c r="A28" s="114">
        <v>26</v>
      </c>
      <c r="B28" s="115">
        <v>0</v>
      </c>
      <c r="C28" s="116">
        <v>0</v>
      </c>
      <c r="D28" s="283">
        <v>0</v>
      </c>
      <c r="E28" s="284">
        <v>0</v>
      </c>
      <c r="F28" s="269">
        <v>0</v>
      </c>
      <c r="G28" s="270">
        <v>0</v>
      </c>
      <c r="H28" s="342">
        <v>0</v>
      </c>
      <c r="I28" s="341">
        <v>0</v>
      </c>
      <c r="J28" s="342">
        <v>0</v>
      </c>
      <c r="K28" s="341">
        <v>0</v>
      </c>
      <c r="L28" s="285">
        <v>0</v>
      </c>
      <c r="M28" s="284">
        <v>0</v>
      </c>
      <c r="N28" s="285">
        <v>0</v>
      </c>
      <c r="O28" s="284">
        <v>0</v>
      </c>
      <c r="P28" s="285">
        <v>0</v>
      </c>
      <c r="Q28" s="284">
        <v>0</v>
      </c>
      <c r="R28" s="285">
        <v>0</v>
      </c>
      <c r="S28" s="284">
        <v>0</v>
      </c>
      <c r="T28" s="130">
        <v>0</v>
      </c>
      <c r="U28" s="128">
        <v>0</v>
      </c>
      <c r="V28" s="342">
        <v>0</v>
      </c>
      <c r="W28" s="341">
        <v>0</v>
      </c>
      <c r="X28" s="342">
        <v>0</v>
      </c>
      <c r="Y28" s="341">
        <v>0</v>
      </c>
      <c r="Z28" s="285">
        <v>0</v>
      </c>
      <c r="AA28" s="284">
        <v>0</v>
      </c>
      <c r="AB28" s="271">
        <v>0</v>
      </c>
      <c r="AC28" s="270">
        <v>0</v>
      </c>
      <c r="AD28" s="271">
        <v>0</v>
      </c>
      <c r="AE28" s="270">
        <v>0</v>
      </c>
      <c r="AF28" s="285">
        <v>0</v>
      </c>
      <c r="AG28" s="284">
        <v>0</v>
      </c>
      <c r="AH28" s="271">
        <v>0</v>
      </c>
      <c r="AI28" s="270">
        <v>0</v>
      </c>
      <c r="AJ28" s="342">
        <v>0</v>
      </c>
      <c r="AK28" s="341">
        <v>0</v>
      </c>
      <c r="AL28" s="342">
        <v>0</v>
      </c>
      <c r="AM28" s="341">
        <v>0</v>
      </c>
      <c r="AN28" s="285">
        <v>0</v>
      </c>
      <c r="AO28" s="284">
        <v>0</v>
      </c>
      <c r="AP28" s="271">
        <v>0</v>
      </c>
      <c r="AQ28" s="270">
        <v>0</v>
      </c>
      <c r="AR28" s="271">
        <v>0</v>
      </c>
      <c r="AS28" s="270">
        <v>0</v>
      </c>
      <c r="AT28" s="285">
        <v>0</v>
      </c>
      <c r="AU28" s="284">
        <v>0</v>
      </c>
      <c r="AV28" s="271">
        <v>0</v>
      </c>
      <c r="AW28" s="270">
        <v>0</v>
      </c>
      <c r="AX28" s="342">
        <v>0</v>
      </c>
      <c r="AY28" s="341">
        <v>0</v>
      </c>
      <c r="AZ28" s="342">
        <v>0</v>
      </c>
      <c r="BA28" s="341">
        <v>0</v>
      </c>
      <c r="BB28" s="129">
        <v>0</v>
      </c>
      <c r="BC28" s="118">
        <v>0</v>
      </c>
      <c r="BD28" s="125"/>
      <c r="BE28" s="126"/>
      <c r="BF28" s="119"/>
      <c r="BG28" s="121"/>
      <c r="BH28" s="122"/>
      <c r="BI28" s="121"/>
      <c r="BJ28" s="122"/>
      <c r="BK28" s="119"/>
      <c r="BL28" s="120"/>
      <c r="BM28" s="119"/>
    </row>
    <row r="29" spans="1:65" ht="15.95" customHeight="1">
      <c r="A29" s="114">
        <v>27</v>
      </c>
      <c r="B29" s="115">
        <v>0</v>
      </c>
      <c r="C29" s="116">
        <v>0</v>
      </c>
      <c r="D29" s="283">
        <v>0</v>
      </c>
      <c r="E29" s="284">
        <v>0</v>
      </c>
      <c r="F29" s="269">
        <v>0</v>
      </c>
      <c r="G29" s="270">
        <v>0</v>
      </c>
      <c r="H29" s="342">
        <v>0</v>
      </c>
      <c r="I29" s="341">
        <v>0</v>
      </c>
      <c r="J29" s="342">
        <v>0</v>
      </c>
      <c r="K29" s="341">
        <v>0</v>
      </c>
      <c r="L29" s="285">
        <v>0</v>
      </c>
      <c r="M29" s="284">
        <v>0</v>
      </c>
      <c r="N29" s="285">
        <v>0</v>
      </c>
      <c r="O29" s="284">
        <v>0</v>
      </c>
      <c r="P29" s="285">
        <v>0</v>
      </c>
      <c r="Q29" s="284">
        <v>0</v>
      </c>
      <c r="R29" s="285">
        <v>0</v>
      </c>
      <c r="S29" s="284">
        <v>0</v>
      </c>
      <c r="T29" s="130">
        <v>0</v>
      </c>
      <c r="U29" s="128">
        <v>0</v>
      </c>
      <c r="V29" s="342">
        <v>0</v>
      </c>
      <c r="W29" s="341">
        <v>0</v>
      </c>
      <c r="X29" s="342">
        <v>0</v>
      </c>
      <c r="Y29" s="341">
        <v>0</v>
      </c>
      <c r="Z29" s="285">
        <v>0</v>
      </c>
      <c r="AA29" s="284">
        <v>0</v>
      </c>
      <c r="AB29" s="271">
        <v>0</v>
      </c>
      <c r="AC29" s="270">
        <v>0</v>
      </c>
      <c r="AD29" s="271">
        <v>0</v>
      </c>
      <c r="AE29" s="270">
        <v>0</v>
      </c>
      <c r="AF29" s="285">
        <v>0</v>
      </c>
      <c r="AG29" s="284">
        <v>0</v>
      </c>
      <c r="AH29" s="271">
        <v>0</v>
      </c>
      <c r="AI29" s="270">
        <v>0</v>
      </c>
      <c r="AJ29" s="342">
        <v>0</v>
      </c>
      <c r="AK29" s="341">
        <v>0</v>
      </c>
      <c r="AL29" s="342">
        <v>0</v>
      </c>
      <c r="AM29" s="341">
        <v>0</v>
      </c>
      <c r="AN29" s="285">
        <v>0</v>
      </c>
      <c r="AO29" s="284">
        <v>0</v>
      </c>
      <c r="AP29" s="271">
        <v>0</v>
      </c>
      <c r="AQ29" s="270">
        <v>0</v>
      </c>
      <c r="AR29" s="271">
        <v>0</v>
      </c>
      <c r="AS29" s="270">
        <v>0</v>
      </c>
      <c r="AT29" s="285">
        <v>0</v>
      </c>
      <c r="AU29" s="284">
        <v>0</v>
      </c>
      <c r="AV29" s="271">
        <v>0</v>
      </c>
      <c r="AW29" s="270">
        <v>0</v>
      </c>
      <c r="AX29" s="342">
        <v>0</v>
      </c>
      <c r="AY29" s="341">
        <v>0</v>
      </c>
      <c r="AZ29" s="342">
        <v>0</v>
      </c>
      <c r="BA29" s="341">
        <v>0</v>
      </c>
      <c r="BB29" s="285">
        <v>0</v>
      </c>
      <c r="BC29" s="284">
        <v>0</v>
      </c>
      <c r="BD29" s="129">
        <v>0</v>
      </c>
      <c r="BE29" s="118">
        <v>0</v>
      </c>
      <c r="BF29" s="125"/>
      <c r="BG29" s="126"/>
      <c r="BH29" s="119"/>
      <c r="BI29" s="121"/>
      <c r="BJ29" s="122"/>
      <c r="BK29" s="121"/>
      <c r="BL29" s="122"/>
      <c r="BM29" s="119"/>
    </row>
    <row r="30" spans="1:65" ht="15.95" customHeight="1">
      <c r="A30" s="114">
        <v>28</v>
      </c>
      <c r="B30" s="115">
        <v>0</v>
      </c>
      <c r="C30" s="116">
        <v>0</v>
      </c>
      <c r="D30" s="283">
        <v>0</v>
      </c>
      <c r="E30" s="284">
        <v>0</v>
      </c>
      <c r="F30" s="269">
        <v>0</v>
      </c>
      <c r="G30" s="270">
        <v>0</v>
      </c>
      <c r="H30" s="342">
        <v>0</v>
      </c>
      <c r="I30" s="341">
        <v>0</v>
      </c>
      <c r="J30" s="342">
        <v>0</v>
      </c>
      <c r="K30" s="341">
        <v>0</v>
      </c>
      <c r="L30" s="285">
        <v>0</v>
      </c>
      <c r="M30" s="284">
        <v>0</v>
      </c>
      <c r="N30" s="285">
        <v>0</v>
      </c>
      <c r="O30" s="284">
        <v>0</v>
      </c>
      <c r="P30" s="285">
        <v>0</v>
      </c>
      <c r="Q30" s="284">
        <v>0</v>
      </c>
      <c r="R30" s="285">
        <v>0</v>
      </c>
      <c r="S30" s="284">
        <v>0</v>
      </c>
      <c r="T30" s="130">
        <v>0</v>
      </c>
      <c r="U30" s="128">
        <v>0</v>
      </c>
      <c r="V30" s="342">
        <v>0</v>
      </c>
      <c r="W30" s="341">
        <v>0</v>
      </c>
      <c r="X30" s="342">
        <v>0</v>
      </c>
      <c r="Y30" s="341">
        <v>0</v>
      </c>
      <c r="Z30" s="285">
        <v>0</v>
      </c>
      <c r="AA30" s="284">
        <v>0</v>
      </c>
      <c r="AB30" s="271">
        <v>0</v>
      </c>
      <c r="AC30" s="270">
        <v>0</v>
      </c>
      <c r="AD30" s="271">
        <v>0</v>
      </c>
      <c r="AE30" s="270">
        <v>0</v>
      </c>
      <c r="AF30" s="285">
        <v>0</v>
      </c>
      <c r="AG30" s="284">
        <v>0</v>
      </c>
      <c r="AH30" s="271">
        <v>0</v>
      </c>
      <c r="AI30" s="270">
        <v>0</v>
      </c>
      <c r="AJ30" s="342">
        <v>0</v>
      </c>
      <c r="AK30" s="341">
        <v>0</v>
      </c>
      <c r="AL30" s="342">
        <v>0</v>
      </c>
      <c r="AM30" s="341">
        <v>0</v>
      </c>
      <c r="AN30" s="285">
        <v>0</v>
      </c>
      <c r="AO30" s="284">
        <v>0</v>
      </c>
      <c r="AP30" s="271">
        <v>0</v>
      </c>
      <c r="AQ30" s="270">
        <v>0</v>
      </c>
      <c r="AR30" s="271">
        <v>0</v>
      </c>
      <c r="AS30" s="270">
        <v>0</v>
      </c>
      <c r="AT30" s="285">
        <v>0</v>
      </c>
      <c r="AU30" s="284">
        <v>0</v>
      </c>
      <c r="AV30" s="271">
        <v>0</v>
      </c>
      <c r="AW30" s="270">
        <v>0</v>
      </c>
      <c r="AX30" s="342">
        <v>0</v>
      </c>
      <c r="AY30" s="341">
        <v>0</v>
      </c>
      <c r="AZ30" s="342">
        <v>0</v>
      </c>
      <c r="BA30" s="341">
        <v>0</v>
      </c>
      <c r="BB30" s="285">
        <v>0</v>
      </c>
      <c r="BC30" s="284">
        <v>0</v>
      </c>
      <c r="BD30" s="271">
        <v>0</v>
      </c>
      <c r="BE30" s="270">
        <v>0</v>
      </c>
      <c r="BF30" s="129">
        <v>0</v>
      </c>
      <c r="BG30" s="118">
        <v>0</v>
      </c>
      <c r="BH30" s="125"/>
      <c r="BI30" s="126"/>
      <c r="BJ30" s="119"/>
      <c r="BK30" s="121"/>
      <c r="BL30" s="122"/>
      <c r="BM30" s="121"/>
    </row>
    <row r="31" spans="1:65" ht="15.95" customHeight="1">
      <c r="A31" s="114">
        <v>29</v>
      </c>
      <c r="B31" s="115">
        <v>0</v>
      </c>
      <c r="C31" s="116">
        <v>0</v>
      </c>
      <c r="D31" s="283">
        <v>0</v>
      </c>
      <c r="E31" s="284">
        <v>0</v>
      </c>
      <c r="F31" s="269">
        <v>0</v>
      </c>
      <c r="G31" s="270">
        <v>0</v>
      </c>
      <c r="H31" s="342">
        <v>0</v>
      </c>
      <c r="I31" s="341">
        <v>0</v>
      </c>
      <c r="J31" s="342">
        <v>0</v>
      </c>
      <c r="K31" s="341">
        <v>0</v>
      </c>
      <c r="L31" s="285">
        <v>0</v>
      </c>
      <c r="M31" s="284">
        <v>0</v>
      </c>
      <c r="N31" s="285">
        <v>0</v>
      </c>
      <c r="O31" s="284">
        <v>0</v>
      </c>
      <c r="P31" s="285">
        <v>0</v>
      </c>
      <c r="Q31" s="284">
        <v>0</v>
      </c>
      <c r="R31" s="285">
        <v>0</v>
      </c>
      <c r="S31" s="284">
        <v>0</v>
      </c>
      <c r="T31" s="130">
        <v>0</v>
      </c>
      <c r="U31" s="128">
        <v>0</v>
      </c>
      <c r="V31" s="342">
        <v>0</v>
      </c>
      <c r="W31" s="341">
        <v>0</v>
      </c>
      <c r="X31" s="342">
        <v>0</v>
      </c>
      <c r="Y31" s="341">
        <v>0</v>
      </c>
      <c r="Z31" s="285">
        <v>0</v>
      </c>
      <c r="AA31" s="284">
        <v>0</v>
      </c>
      <c r="AB31" s="271">
        <v>0</v>
      </c>
      <c r="AC31" s="270">
        <v>0</v>
      </c>
      <c r="AD31" s="271">
        <v>0</v>
      </c>
      <c r="AE31" s="270">
        <v>0</v>
      </c>
      <c r="AF31" s="285">
        <v>0</v>
      </c>
      <c r="AG31" s="284">
        <v>0</v>
      </c>
      <c r="AH31" s="271">
        <v>0</v>
      </c>
      <c r="AI31" s="270">
        <v>0</v>
      </c>
      <c r="AJ31" s="342">
        <v>0</v>
      </c>
      <c r="AK31" s="341">
        <v>0</v>
      </c>
      <c r="AL31" s="342">
        <v>0</v>
      </c>
      <c r="AM31" s="341">
        <v>0</v>
      </c>
      <c r="AN31" s="285">
        <v>0</v>
      </c>
      <c r="AO31" s="284">
        <v>0</v>
      </c>
      <c r="AP31" s="271">
        <v>0</v>
      </c>
      <c r="AQ31" s="270">
        <v>0</v>
      </c>
      <c r="AR31" s="271">
        <v>0</v>
      </c>
      <c r="AS31" s="270">
        <v>0</v>
      </c>
      <c r="AT31" s="285">
        <v>0</v>
      </c>
      <c r="AU31" s="284">
        <v>0</v>
      </c>
      <c r="AV31" s="271">
        <v>0</v>
      </c>
      <c r="AW31" s="270">
        <v>0</v>
      </c>
      <c r="AX31" s="342">
        <v>0</v>
      </c>
      <c r="AY31" s="341">
        <v>0</v>
      </c>
      <c r="AZ31" s="342">
        <v>0</v>
      </c>
      <c r="BA31" s="341">
        <v>0</v>
      </c>
      <c r="BB31" s="285">
        <v>0</v>
      </c>
      <c r="BC31" s="284">
        <v>0</v>
      </c>
      <c r="BD31" s="271">
        <v>0</v>
      </c>
      <c r="BE31" s="270">
        <v>0</v>
      </c>
      <c r="BF31" s="271">
        <v>0</v>
      </c>
      <c r="BG31" s="270">
        <v>0</v>
      </c>
      <c r="BH31" s="129">
        <v>0</v>
      </c>
      <c r="BI31" s="118">
        <v>0</v>
      </c>
      <c r="BJ31" s="125"/>
      <c r="BK31" s="126"/>
      <c r="BL31" s="119"/>
      <c r="BM31" s="121"/>
    </row>
    <row r="32" spans="1:65" ht="15.95" customHeight="1">
      <c r="A32" s="114">
        <v>30</v>
      </c>
      <c r="B32" s="115">
        <v>0</v>
      </c>
      <c r="C32" s="116">
        <v>0</v>
      </c>
      <c r="D32" s="283">
        <v>0</v>
      </c>
      <c r="E32" s="284">
        <v>0</v>
      </c>
      <c r="F32" s="269">
        <v>0</v>
      </c>
      <c r="G32" s="270">
        <v>0</v>
      </c>
      <c r="H32" s="342">
        <v>0</v>
      </c>
      <c r="I32" s="341">
        <v>0</v>
      </c>
      <c r="J32" s="342">
        <v>0</v>
      </c>
      <c r="K32" s="341">
        <v>0</v>
      </c>
      <c r="L32" s="285">
        <v>0</v>
      </c>
      <c r="M32" s="284">
        <v>0</v>
      </c>
      <c r="N32" s="285">
        <v>0</v>
      </c>
      <c r="O32" s="284">
        <v>0</v>
      </c>
      <c r="P32" s="285">
        <v>0</v>
      </c>
      <c r="Q32" s="284">
        <v>0</v>
      </c>
      <c r="R32" s="285">
        <v>0</v>
      </c>
      <c r="S32" s="284">
        <v>0</v>
      </c>
      <c r="T32" s="130">
        <v>0</v>
      </c>
      <c r="U32" s="128">
        <v>0</v>
      </c>
      <c r="V32" s="342">
        <v>0</v>
      </c>
      <c r="W32" s="341">
        <v>0</v>
      </c>
      <c r="X32" s="342">
        <v>0</v>
      </c>
      <c r="Y32" s="341">
        <v>0</v>
      </c>
      <c r="Z32" s="285">
        <v>0</v>
      </c>
      <c r="AA32" s="284">
        <v>0</v>
      </c>
      <c r="AB32" s="271">
        <v>0</v>
      </c>
      <c r="AC32" s="270">
        <v>0</v>
      </c>
      <c r="AD32" s="271">
        <v>0</v>
      </c>
      <c r="AE32" s="270">
        <v>0</v>
      </c>
      <c r="AF32" s="285">
        <v>0</v>
      </c>
      <c r="AG32" s="284">
        <v>0</v>
      </c>
      <c r="AH32" s="271">
        <v>0</v>
      </c>
      <c r="AI32" s="270">
        <v>0</v>
      </c>
      <c r="AJ32" s="342">
        <v>0</v>
      </c>
      <c r="AK32" s="341">
        <v>0</v>
      </c>
      <c r="AL32" s="342">
        <v>0</v>
      </c>
      <c r="AM32" s="341">
        <v>0</v>
      </c>
      <c r="AN32" s="285">
        <v>0</v>
      </c>
      <c r="AO32" s="284">
        <v>0</v>
      </c>
      <c r="AP32" s="271">
        <v>0</v>
      </c>
      <c r="AQ32" s="270">
        <v>0</v>
      </c>
      <c r="AR32" s="271">
        <v>0</v>
      </c>
      <c r="AS32" s="270">
        <v>0</v>
      </c>
      <c r="AT32" s="285">
        <v>0</v>
      </c>
      <c r="AU32" s="284">
        <v>0</v>
      </c>
      <c r="AV32" s="271">
        <v>0</v>
      </c>
      <c r="AW32" s="270">
        <v>0</v>
      </c>
      <c r="AX32" s="342">
        <v>0</v>
      </c>
      <c r="AY32" s="341">
        <v>0</v>
      </c>
      <c r="AZ32" s="342">
        <v>0</v>
      </c>
      <c r="BA32" s="341">
        <v>0</v>
      </c>
      <c r="BB32" s="285">
        <v>0</v>
      </c>
      <c r="BC32" s="284">
        <v>0</v>
      </c>
      <c r="BD32" s="271">
        <v>0</v>
      </c>
      <c r="BE32" s="270">
        <v>0</v>
      </c>
      <c r="BF32" s="271">
        <v>0</v>
      </c>
      <c r="BG32" s="270">
        <v>0</v>
      </c>
      <c r="BH32" s="285">
        <v>0</v>
      </c>
      <c r="BI32" s="284">
        <v>0</v>
      </c>
      <c r="BJ32" s="129">
        <v>0</v>
      </c>
      <c r="BK32" s="118">
        <v>0</v>
      </c>
      <c r="BL32" s="119"/>
      <c r="BM32" s="120"/>
    </row>
    <row r="33" spans="1:65" ht="15.95" customHeight="1">
      <c r="A33" s="114">
        <v>31</v>
      </c>
      <c r="B33" s="115">
        <v>0</v>
      </c>
      <c r="C33" s="116">
        <v>0</v>
      </c>
      <c r="D33" s="283">
        <v>0</v>
      </c>
      <c r="E33" s="284">
        <v>0</v>
      </c>
      <c r="F33" s="269">
        <v>0</v>
      </c>
      <c r="G33" s="270">
        <v>0</v>
      </c>
      <c r="H33" s="342">
        <v>0</v>
      </c>
      <c r="I33" s="341">
        <v>0</v>
      </c>
      <c r="J33" s="342">
        <v>0</v>
      </c>
      <c r="K33" s="341">
        <v>0</v>
      </c>
      <c r="L33" s="285">
        <v>0</v>
      </c>
      <c r="M33" s="284">
        <v>0</v>
      </c>
      <c r="N33" s="285">
        <v>0</v>
      </c>
      <c r="O33" s="284">
        <v>0</v>
      </c>
      <c r="P33" s="285">
        <v>0</v>
      </c>
      <c r="Q33" s="284">
        <v>0</v>
      </c>
      <c r="R33" s="285">
        <v>0</v>
      </c>
      <c r="S33" s="284">
        <v>0</v>
      </c>
      <c r="T33" s="130">
        <v>0</v>
      </c>
      <c r="U33" s="128">
        <v>0</v>
      </c>
      <c r="V33" s="342">
        <v>0</v>
      </c>
      <c r="W33" s="341">
        <v>0</v>
      </c>
      <c r="X33" s="342">
        <v>0</v>
      </c>
      <c r="Y33" s="341">
        <v>0</v>
      </c>
      <c r="Z33" s="285">
        <v>0</v>
      </c>
      <c r="AA33" s="284">
        <v>0</v>
      </c>
      <c r="AB33" s="271">
        <v>0</v>
      </c>
      <c r="AC33" s="270">
        <v>0</v>
      </c>
      <c r="AD33" s="271">
        <v>0</v>
      </c>
      <c r="AE33" s="270">
        <v>0</v>
      </c>
      <c r="AF33" s="285">
        <v>0</v>
      </c>
      <c r="AG33" s="284">
        <v>0</v>
      </c>
      <c r="AH33" s="271">
        <v>0</v>
      </c>
      <c r="AI33" s="270">
        <v>0</v>
      </c>
      <c r="AJ33" s="342">
        <v>0</v>
      </c>
      <c r="AK33" s="341">
        <v>0</v>
      </c>
      <c r="AL33" s="342">
        <v>0</v>
      </c>
      <c r="AM33" s="341">
        <v>0</v>
      </c>
      <c r="AN33" s="285">
        <v>0</v>
      </c>
      <c r="AO33" s="284">
        <v>0</v>
      </c>
      <c r="AP33" s="271">
        <v>0</v>
      </c>
      <c r="AQ33" s="270">
        <v>0</v>
      </c>
      <c r="AR33" s="271">
        <v>0</v>
      </c>
      <c r="AS33" s="270">
        <v>0</v>
      </c>
      <c r="AT33" s="285">
        <v>0</v>
      </c>
      <c r="AU33" s="284">
        <v>0</v>
      </c>
      <c r="AV33" s="271">
        <v>0</v>
      </c>
      <c r="AW33" s="270">
        <v>0</v>
      </c>
      <c r="AX33" s="342">
        <v>0</v>
      </c>
      <c r="AY33" s="341">
        <v>0</v>
      </c>
      <c r="AZ33" s="342">
        <v>0</v>
      </c>
      <c r="BA33" s="341">
        <v>0</v>
      </c>
      <c r="BB33" s="285">
        <v>0</v>
      </c>
      <c r="BC33" s="284">
        <v>0</v>
      </c>
      <c r="BD33" s="271">
        <v>0</v>
      </c>
      <c r="BE33" s="270">
        <v>0</v>
      </c>
      <c r="BF33" s="271">
        <v>0</v>
      </c>
      <c r="BG33" s="270">
        <v>0</v>
      </c>
      <c r="BH33" s="285">
        <v>0</v>
      </c>
      <c r="BI33" s="284">
        <v>0</v>
      </c>
      <c r="BJ33" s="271">
        <v>0</v>
      </c>
      <c r="BK33" s="270">
        <v>0</v>
      </c>
      <c r="BL33" s="133">
        <v>0</v>
      </c>
      <c r="BM33" s="134">
        <v>0</v>
      </c>
    </row>
    <row r="34" spans="1:65" ht="15.95" customHeight="1">
      <c r="A34" s="135" t="s">
        <v>29</v>
      </c>
      <c r="B34" s="136">
        <f>SUM(B3:B33)</f>
        <v>0</v>
      </c>
      <c r="C34" s="137">
        <f>SUM(C3:C33)</f>
        <v>0</v>
      </c>
      <c r="D34" s="136">
        <f>SUM(D3:D33)</f>
        <v>0</v>
      </c>
      <c r="E34" s="137">
        <f>SUM(E3:E33)</f>
        <v>0</v>
      </c>
      <c r="F34" s="136">
        <f>SUM(F4:F33,D3)</f>
        <v>0</v>
      </c>
      <c r="G34" s="137">
        <f>SUM(G4:G33,E3)</f>
        <v>0</v>
      </c>
      <c r="H34" s="136">
        <f>SUM(H5:H33,F4,D3)</f>
        <v>0</v>
      </c>
      <c r="I34" s="137">
        <f>SUM(I5:I33,G4,E3)</f>
        <v>0</v>
      </c>
      <c r="J34" s="136">
        <f>SUM(J6:J33,H5,F4,D3)</f>
        <v>0</v>
      </c>
      <c r="K34" s="137">
        <f>SUM(K6:K33,I5,G4,E3)</f>
        <v>0</v>
      </c>
      <c r="L34" s="136">
        <f>SUM(L7:L33,J6,H5,F4,D3)</f>
        <v>0</v>
      </c>
      <c r="M34" s="137">
        <f>SUM(M7:M33,K6,I5,G4,E3)</f>
        <v>0</v>
      </c>
      <c r="N34" s="136">
        <f>SUM(N8:N33,L7,J6,H5,F4,D3)</f>
        <v>0</v>
      </c>
      <c r="O34" s="137">
        <f>SUM(O8:O33,M7,K6,I5,G4,E3)</f>
        <v>0</v>
      </c>
      <c r="P34" s="136">
        <f>SUM(P9:P33,N8,L7,J6,H5,F4,D3)</f>
        <v>0</v>
      </c>
      <c r="Q34" s="137">
        <f>SUM(Q9:Q33,O8,M7,K6,I5,G4,E3)</f>
        <v>0</v>
      </c>
      <c r="R34" s="136">
        <f>SUM(R10:R33,P9,N8,L7,J6,H5,F4,D3)</f>
        <v>0</v>
      </c>
      <c r="S34" s="137">
        <f>SUM(S10:S33,Q9,O8,M7,K6,I5,G4,E3)</f>
        <v>0</v>
      </c>
      <c r="T34" s="136">
        <f>SUM(T11:T33,R10,P9,N8,L7,J6,H5,F4,D3)</f>
        <v>0</v>
      </c>
      <c r="U34" s="137">
        <f>SUM(U11:U33,S10,Q9,O8,M7,K6,I5,G4,E3)</f>
        <v>0</v>
      </c>
      <c r="V34" s="136">
        <f>SUM(V12:V33,T11,R10,P9,N8,L7,J6,H5,F4,D3)</f>
        <v>0</v>
      </c>
      <c r="W34" s="137">
        <f>SUM(W12:W33,U11,S10,Q9,O8,M7,K6,I5,G4,E3)</f>
        <v>0</v>
      </c>
      <c r="X34" s="136">
        <f>SUM(X13:X33,V12,T11,R10,P9,N8,L7,J6,H5,F4,D3)</f>
        <v>0</v>
      </c>
      <c r="Y34" s="137">
        <f>SUM(Y13:Y33,W12,U11,S10,Q9,O8,M7,K6,I5,G4,E3)</f>
        <v>0</v>
      </c>
      <c r="Z34" s="136">
        <f>SUM(Z14:Z33,X13,V12,T11,R10,P9,N8,L7,J6,H5,F4,D3)</f>
        <v>0</v>
      </c>
      <c r="AA34" s="137">
        <f>SUM(AA14:AA33,Y13,W12,U11,S10,Q9,O8,M7,K6,I5,G4,E3)</f>
        <v>0</v>
      </c>
      <c r="AB34" s="136">
        <f>SUM(AB15:AB33,Z14,X13,V12,T11,R10,P9,N8,L7,J6,H5,F4,D3)</f>
        <v>0</v>
      </c>
      <c r="AC34" s="137">
        <f>SUM(AC15:AC33,AA14,Y13,W12,U11,S10,Q9,O8,M7,K6,I5,G4,E3)</f>
        <v>0</v>
      </c>
      <c r="AD34" s="136">
        <f>SUM(AD16:AD33,AB15,Z14,X13,V12,T11,R10,P9,N8,L7,J6,H5,F4,D3)</f>
        <v>0</v>
      </c>
      <c r="AE34" s="137">
        <f>SUM(AE16:AE33,AC15,AA14,Y13,W12,U11,S10,Q9,O8,M7,K6,I5,G4,E3)</f>
        <v>0</v>
      </c>
      <c r="AF34" s="136">
        <f>SUM(AF17:AF33,AD16,AB15,Z14,X13,V12,T11,R10,P9,N8,L7,J6,H5,F4,D3)</f>
        <v>0</v>
      </c>
      <c r="AG34" s="137">
        <f>SUM(AG17:AG33,AE16,AC15,AA14,Y13,W12,U11,S10,Q9,O8,M7,K6,I5,G4,E3)</f>
        <v>0</v>
      </c>
      <c r="AH34" s="136">
        <f>SUM(AH18:AH33,AF17,AD16,AB15,Z14,X13,V12,T11,R10,P9,N8,L7,J6,H5,F4,D3)</f>
        <v>0</v>
      </c>
      <c r="AI34" s="137">
        <f>SUM(AI18:AI33,AG17,AE16,AC15,AA14,Y13,W12,U11,S10,Q9,O8,M7,K6,I5,G4,E3)</f>
        <v>0</v>
      </c>
      <c r="AJ34" s="136">
        <f>SUM(AJ19:AJ33,AH18,AF17,AD16,AB15,Z14,X13,V12,T11,R10,P9,N8,L7,J6,H5,F4,D3)</f>
        <v>0</v>
      </c>
      <c r="AK34" s="137">
        <f>SUM(AK19:AK33,AI18,AG17,AE16,AC15,AA14,Y13,W12,U11,S10,Q9,O8,M7,K6,I5,G4,E3)</f>
        <v>0</v>
      </c>
      <c r="AL34" s="136">
        <f>SUM(AL20:AL33,AJ19,AH18,AF17,AD16,AB15,Z14,X13,V12,T11,R10,P9,N8,L7,J6,H5,F4,D3)</f>
        <v>0</v>
      </c>
      <c r="AM34" s="137">
        <f>SUM(AM20:AM33,AK19,AI18,AG17,AE16,AC15,AA14,Y13,W12,U11,S10,Q9,O8,M7,K6,I5,G4,E3)</f>
        <v>0</v>
      </c>
      <c r="AN34" s="136">
        <f>SUM(AN21:AN33,AL20,AJ19,AH18,AF17,AD16,AB15,Z14,X13,V12,T11,R10,P9,N8,L7,J6,H5,F4,D3)</f>
        <v>0</v>
      </c>
      <c r="AO34" s="137">
        <f>SUM(AO21:AO33,AM20,AK19,AI18,AG17,AE16,AC15,AA14,Y13,W12,U11,S10,Q9,O8,M7,K6,I5,G4,E3)</f>
        <v>0</v>
      </c>
      <c r="AP34" s="136">
        <f>SUM(AP22:AP33,AN21,AL20,AJ19,AH18,AF17,AD16,AB15,Z14,X13,V12,T11,R10,P9,N8,L7,J6,H5,F4,D3)</f>
        <v>0</v>
      </c>
      <c r="AQ34" s="137">
        <f>SUM(AQ22:AQ33,AO21,AM20,AK19,AI18,AG17,AE16,AC15,AA14,Y13,W12,U11,S10,Q9,O8,M7,K6,I5,G4,E3)</f>
        <v>0</v>
      </c>
      <c r="AR34" s="136">
        <f>SUM(AR23:AR33,AP22,AN21,AL20,AJ19,AH18,AF17,AD16,AB15,Z14,X13,V12,T11,R10,P9,N8,L7,J6,H5,F4,D3)</f>
        <v>0</v>
      </c>
      <c r="AS34" s="137">
        <f>SUM(AS23:AS33,AQ22,AO21,AM20,AK19,AI18,AG17,AE16,AC15,AA14,Y13,W12,U11,S10,Q9,O8,M7,K6,I5,G4,E3)</f>
        <v>0</v>
      </c>
      <c r="AT34" s="136">
        <f>SUM(AT24:AT33,AR23,AP22,AN21,AL20,AJ19,AH18,AF17,AD16,AB15,Z14,X13,V12,T11,R10,P9,N8,L7,J6,H5,F4,D3)</f>
        <v>0</v>
      </c>
      <c r="AU34" s="137">
        <f>SUM(AU24:AU33,AS23,AQ22,AO21,AM20,AK19,AI18,AG17,AE16,AC15,AA14,Y13,W12,U11,S10,Q9,O8,M7,K6,I5,G4,E3)</f>
        <v>0</v>
      </c>
      <c r="AV34" s="136">
        <f>SUM(AV25:AV33,AT24,AR23,AP22,AN21,AL20,AJ19,AH18,AF17,AD16,AB15,Z14,X13,V12,T11,R10,P9,N8,L7,J6,H5,F4,D3)</f>
        <v>0</v>
      </c>
      <c r="AW34" s="137">
        <f>SUM(AW25:AW33,AU24,AS23,AQ22,AO21,AM20,AK19,AI18,AG17,AE16,AC15,AA14,Y13,W12,U11,S10,Q9,O8,M7,K6,I5,G4,E3)</f>
        <v>0</v>
      </c>
      <c r="AX34" s="136">
        <f>SUM(AX26:AX33,AV25,AT24,AR23,AP22,AN21,AL20,AJ19,AH18,AF17,AD16,AB15,Z14,X13,V12,T11,R10,P9,N8,L7,J6,H5,F4,D3)</f>
        <v>0</v>
      </c>
      <c r="AY34" s="137">
        <f>SUM(AY26:AY33,AW25,AU24,AS23,AQ22,AO21,AM20,AK19,AI18,AG17,AE16,AC15,AA14,Y13,W12,U11,S10,Q9,O8,M7,K6,I5,G4,E3)</f>
        <v>0</v>
      </c>
      <c r="AZ34" s="136">
        <f>SUM(AZ27:AZ33,AX26,AV25,AT24,AR23,AP22,AN21,AL20,AJ19,AH18,AF17,AD16,AB15,Z14,X13,V12,T11,R10,P9,N8,L7,J6,H5,F4,D3)</f>
        <v>0</v>
      </c>
      <c r="BA34" s="137">
        <f>SUM(BA27:BA33,AY26,AW25,AU24,AS23,AQ22,AO21,AM20,AK19,AI18,AG17,AE16,AC15,AA14,Y13,W12,U11,S10,Q9,O8,M7,K6,I5,G4,E3)</f>
        <v>0</v>
      </c>
      <c r="BB34" s="136">
        <f>SUM(BB28:BB33,AZ27,AX26,AV25,AT24,AR23,AP22,AN21,AL20,AJ19,AH18,AF17,AD16,AB15,Z14,V12,X13,T11,R10,P9,N8,L7,J6,H5,F4,D3)</f>
        <v>0</v>
      </c>
      <c r="BC34" s="137">
        <f>SUM(BC28:BC33,BA27,AY26,AW25,AU24,AS23,AQ22,AO21,AM20,AK19,AI18,AG17,AE16,AC15,AA14,W12,Y13,U11,S10,Q9,O8,M7,K6,I5,G4,E3)</f>
        <v>0</v>
      </c>
      <c r="BD34" s="136">
        <f>SUM(BD29:BD33,BB28,AZ27,AX26,AV25,AT24,AR23,AP22,AN21,AL20,AJ19,AH18,AF17,AD16,AB15,Z14,X13,V12,T11,R10,P9,N8,L7,J6,H5,F4,D3)</f>
        <v>0</v>
      </c>
      <c r="BE34" s="137">
        <f>SUM(BE29:BE33,BC28,BA27,AY26,AW25,AU24,AS23,AQ22,AO21,AM20,AK19,AI18,AG17,AE16,AC15,AA14,Y13,W12,U11,S10,Q9,O8,M7,K6,I5,G4,E3)</f>
        <v>0</v>
      </c>
      <c r="BF34" s="136">
        <f>SUM(BF30:BF33,BD29,BB28,AZ27,AX26,AV25,AT24,AR23,AP22,AN21,AL20,AJ19,AH18,AF17,AD16,AB15,Z14,X13,V12,T11,R10,P9,N8,L7,J6,H5,F4,D3)</f>
        <v>0</v>
      </c>
      <c r="BG34" s="137">
        <f>SUM(BG30:BG33,BE29,BC28,BA27,AY26,AW25,AU24,AS23,AQ22,AO21,AM20,AK19,AI18,AG17,AE16,AC15,AA14,Y13,W12,U11,S10,Q9,O8,M7,K6,I5,G4,E3)</f>
        <v>0</v>
      </c>
      <c r="BH34" s="136">
        <f>SUM(BH31:BH33,BF30,BD29,BB28,AZ27,AX26,AV25,AT24,AR23,AP22,AN21,AL20,AJ19,AH18,AF17,AD16,AB15,Z14,X13,V12,T11,R10,P9,N8,L7,J6,H5,F4,D3)</f>
        <v>0</v>
      </c>
      <c r="BI34" s="137">
        <f>SUM(BI31:BI33,BG30,BE29,BC28,BA27,AY26,AW25,AU24,AS23,AQ22,AO21,AM20,AK19,AI18,AG17,AE16,AC15,AA14,Y13,W12,U11,S10,Q9,O8,M7,K6,I5,G4,E3)</f>
        <v>0</v>
      </c>
      <c r="BJ34" s="136">
        <f>SUM(BJ32:BJ33,BH31,BF30,BD29,BB28,AZ27,AX26,AV25,AT24,AR23,AP22,AN21,AL20,AJ19,AH18,AF17,AD16,AB15,Z14,X13,V12,T11,R10,P9,N8,L7,J6,H5,F4,D3)</f>
        <v>0</v>
      </c>
      <c r="BK34" s="137">
        <f>SUM(BK32:BK33,BI31,BG30,BE29,BC28,BA27,AY26,AW25,AU24,AS23,AQ22,AO21,AM20,AK19,AI18,AG17,AE16,AC15,AA14,Y13,W12,U11,S10,Q9,O8,M7,K6,I5,G4,E3)</f>
        <v>0</v>
      </c>
      <c r="BL34" s="136">
        <f>BL33+BJ32+BH31+BF30+BD29+BB28+AZ27+AX26+AV25+AT24+AR23+AP22+AN21+AL20+AJ19+AH18+AF17+AD16+AB15+Z14+X13+V12+T11+R10+P9+N8+L7+J6+H5+F4+D3</f>
        <v>0</v>
      </c>
      <c r="BM34" s="137">
        <f>SUM(BM33,BK32,BI31,BG30,BE29,BC28,BA27,AY26,AW25,AU24,AS23,AQ22,AO21,AM20,AK19,AI18,AG17,AE16,AC15,AA14,Y13,W12,U11,S10,Q9,O8,M7,K6,I5,SUM(G4,E3))</f>
        <v>0</v>
      </c>
    </row>
    <row r="35" spans="1:65" ht="15.95" customHeight="1" thickBot="1">
      <c r="A35" s="138"/>
      <c r="B35" s="139" t="e">
        <f>((31*Summary!$B$4-SUM(B3:B33)))*(B34/(Summary!$B$4*31))*C35+C34</f>
        <v>#DIV/0!</v>
      </c>
      <c r="C35" s="140" t="e">
        <f>C34/B34</f>
        <v>#DIV/0!</v>
      </c>
      <c r="D35" s="141" t="e">
        <f>((COUNT(D4:D33)*Summary!$B$4-SUM(D4:D33)))*(D34/(Summary!$B$4*31))*E35+E34</f>
        <v>#DIV/0!</v>
      </c>
      <c r="E35" s="142" t="e">
        <f>E34/D34</f>
        <v>#DIV/0!</v>
      </c>
      <c r="F35" s="143" t="e">
        <f>((COUNT(F5:F33)*Summary!$B$4-SUM(F5:F33)))*(F34/(Summary!$B$4*31))*G35+G34</f>
        <v>#DIV/0!</v>
      </c>
      <c r="G35" s="144" t="e">
        <f>G34/F34</f>
        <v>#DIV/0!</v>
      </c>
      <c r="H35" s="143" t="e">
        <f>((COUNT(H6:H33)*Summary!$B$4-SUM(H6:H33)))*(H34/(Summary!$B$4*31))*I35+I34</f>
        <v>#DIV/0!</v>
      </c>
      <c r="I35" s="144" t="e">
        <f>I34/H34</f>
        <v>#DIV/0!</v>
      </c>
      <c r="J35" s="143" t="e">
        <f>((COUNT(J7:J33)*Summary!$B$4-SUM(J7:J33)))*(J34/(Summary!$B$4*31))*K35+K34</f>
        <v>#DIV/0!</v>
      </c>
      <c r="K35" s="144" t="e">
        <f>K34/J34</f>
        <v>#DIV/0!</v>
      </c>
      <c r="L35" s="143" t="e">
        <f>((COUNT(L8:L33)*Summary!$B$4-SUM(L8:L33)))*(L34/(Summary!$B$4*31))*M35+M34</f>
        <v>#DIV/0!</v>
      </c>
      <c r="M35" s="144" t="e">
        <f>M34/L34</f>
        <v>#DIV/0!</v>
      </c>
      <c r="N35" s="143" t="e">
        <f>((COUNT(N9:N33)*Summary!$B$4-SUM(N9:N33)))*(N34/(Summary!$B$4*31))*O35+O34</f>
        <v>#DIV/0!</v>
      </c>
      <c r="O35" s="144" t="e">
        <f>O34/N34</f>
        <v>#DIV/0!</v>
      </c>
      <c r="P35" s="143" t="e">
        <f>((COUNT(P10:P33)*Summary!$B$4-SUM(P10:P33)))*(P34/(Summary!$B$4*31))*Q35+Q34</f>
        <v>#DIV/0!</v>
      </c>
      <c r="Q35" s="144" t="e">
        <f>Q34/P34</f>
        <v>#DIV/0!</v>
      </c>
      <c r="R35" s="143" t="e">
        <f>((COUNT(R11:R33)*Summary!$B$4-SUM(R11:R33)))*(R34/(Summary!$B$4*31))*S35+S34</f>
        <v>#DIV/0!</v>
      </c>
      <c r="S35" s="144" t="e">
        <f>S34/R34</f>
        <v>#DIV/0!</v>
      </c>
      <c r="T35" s="143" t="e">
        <f>((COUNT(T12:T33)*Summary!$B$4-SUM(T12:T33)))*(T34/(Summary!$B$4*31))*U35+U34</f>
        <v>#DIV/0!</v>
      </c>
      <c r="U35" s="144" t="e">
        <f>U34/T34</f>
        <v>#DIV/0!</v>
      </c>
      <c r="V35" s="143" t="e">
        <f>((COUNT(V13:V33)*Summary!$B$4-SUM(V13:V33)))*(V34/(Summary!$B$4*31))*W35+W34</f>
        <v>#DIV/0!</v>
      </c>
      <c r="W35" s="144" t="e">
        <f>W34/V34</f>
        <v>#DIV/0!</v>
      </c>
      <c r="X35" s="143" t="e">
        <f>((COUNT(X14:X33)*Summary!$B$4-SUM(X14:X33)))*(X34/(Summary!$B$4*31))*Y35+Y34</f>
        <v>#DIV/0!</v>
      </c>
      <c r="Y35" s="144" t="e">
        <f>Y34/X34</f>
        <v>#DIV/0!</v>
      </c>
      <c r="Z35" s="143" t="e">
        <f>((COUNT(Z15:Z33)*Summary!$B$4-SUM(Z15:Z33)))*(Z34/(Summary!$B$4*31))*AA35+AA34</f>
        <v>#DIV/0!</v>
      </c>
      <c r="AA35" s="144" t="e">
        <f>AA34/Z34</f>
        <v>#DIV/0!</v>
      </c>
      <c r="AB35" s="143" t="e">
        <f>((COUNT(AB16:AB33)*Summary!$B$4-SUM(AB16:AB33)))*(AB34/(Summary!$B$4*31))*AC35+AC34</f>
        <v>#DIV/0!</v>
      </c>
      <c r="AC35" s="144" t="e">
        <f>AC34/AB34</f>
        <v>#DIV/0!</v>
      </c>
      <c r="AD35" s="143" t="e">
        <f>((COUNT(AD17:AD33)*Summary!$B$4-SUM(AD17:AD33)))*(AD34/(Summary!$B$4*31))*AE35+AE34</f>
        <v>#DIV/0!</v>
      </c>
      <c r="AE35" s="144" t="e">
        <f>AE34/AD34</f>
        <v>#DIV/0!</v>
      </c>
      <c r="AF35" s="143" t="e">
        <f>((COUNT(AF18:AF33)*Summary!$B$4-SUM(AF18:AF33)))*(AF34/(Summary!$B$4*31))*AG35+AG34</f>
        <v>#DIV/0!</v>
      </c>
      <c r="AG35" s="144" t="e">
        <f>AG34/AF34</f>
        <v>#DIV/0!</v>
      </c>
      <c r="AH35" s="143" t="e">
        <f>((COUNT(AH19:AH33)*Summary!$B$4-SUM(AH19:AH33)))*(AH34/(Summary!$B$4*31))*AI35+AI34</f>
        <v>#DIV/0!</v>
      </c>
      <c r="AI35" s="144" t="e">
        <f>AI34/AH34</f>
        <v>#DIV/0!</v>
      </c>
      <c r="AJ35" s="143" t="e">
        <f>((COUNT(AJ20:AJ33)*Summary!$B$4-SUM(AJ20:AJ33)))*(AJ34/(Summary!$B$4*31))*AK35+AK34</f>
        <v>#DIV/0!</v>
      </c>
      <c r="AK35" s="144" t="e">
        <f>AK34/AJ34</f>
        <v>#DIV/0!</v>
      </c>
      <c r="AL35" s="143" t="e">
        <f>((COUNT(AL21:AL33)*Summary!$B$4-SUM(AL21:AL33)))*(AL34/(Summary!$B$4*31))*AM35+AM34</f>
        <v>#DIV/0!</v>
      </c>
      <c r="AM35" s="144" t="e">
        <f>AM34/AL34</f>
        <v>#DIV/0!</v>
      </c>
      <c r="AN35" s="143" t="e">
        <f>((COUNT(AN22:AN33)*Summary!$B$4-SUM(AN22:AN33)))*(AN34/(Summary!$B$4*31))*AO35+AO34</f>
        <v>#DIV/0!</v>
      </c>
      <c r="AO35" s="144" t="e">
        <f>AO34/AN34</f>
        <v>#DIV/0!</v>
      </c>
      <c r="AP35" s="143" t="e">
        <f>((COUNT(AP23:AP33)*Summary!$B$4-SUM(AP23:AP33)))*(AP34/(Summary!$B$4*31))*AQ35+AQ34</f>
        <v>#DIV/0!</v>
      </c>
      <c r="AQ35" s="144" t="e">
        <f>AQ34/AP34</f>
        <v>#DIV/0!</v>
      </c>
      <c r="AR35" s="143" t="e">
        <f>((COUNT(AR24:AR33)*Summary!$B$4-SUM(AR24:AR33)))*(AR34/(Summary!$B$4*31))*AS35+AS34</f>
        <v>#DIV/0!</v>
      </c>
      <c r="AS35" s="144" t="e">
        <f>AS34/AR34</f>
        <v>#DIV/0!</v>
      </c>
      <c r="AT35" s="143" t="e">
        <f>((COUNT(AT25:AT33)*Summary!$B$4-SUM(AT25:AT33)))*(AT34/(Summary!$B$4*31))*AU35+AU34</f>
        <v>#DIV/0!</v>
      </c>
      <c r="AU35" s="144" t="e">
        <f>AU34/AT34</f>
        <v>#DIV/0!</v>
      </c>
      <c r="AV35" s="143" t="e">
        <f>((COUNT(AV26:AV33)*Summary!$B$4-SUM(AV26:AV33)))*(AV34/(Summary!$B$4*31))*AW35+AW34</f>
        <v>#DIV/0!</v>
      </c>
      <c r="AW35" s="144" t="e">
        <f>AW34/AV34</f>
        <v>#DIV/0!</v>
      </c>
      <c r="AX35" s="143" t="e">
        <f>((COUNT(AX27:AX33)*Summary!$B$4-SUM(AX27:AX33)))*(AX34/(Summary!$B$4*31))*AY35+AY34</f>
        <v>#DIV/0!</v>
      </c>
      <c r="AY35" s="144" t="e">
        <f>AY34/AX34</f>
        <v>#DIV/0!</v>
      </c>
      <c r="AZ35" s="143" t="e">
        <f>((COUNT(AZ28:AZ33)*Summary!$B$4-SUM(AZ28:AZ33)))*(AZ34/(Summary!$B$4*31))*BA35+BA34</f>
        <v>#DIV/0!</v>
      </c>
      <c r="BA35" s="144" t="e">
        <f>BA34/AZ34</f>
        <v>#DIV/0!</v>
      </c>
      <c r="BB35" s="143" t="e">
        <f>((COUNT(BB29:BB33)*Summary!$B$4-SUM(BB29:BB33)))*(BB34/(Summary!$B$4*31))*BC35+BC34</f>
        <v>#DIV/0!</v>
      </c>
      <c r="BC35" s="144" t="e">
        <f>BC34/BB34</f>
        <v>#DIV/0!</v>
      </c>
      <c r="BD35" s="143" t="e">
        <f>((COUNT(BD30:BD33)*Summary!$B$4-SUM(BD30:BD33)))*(BD34/(Summary!$B$4*31))*BE35+BE34</f>
        <v>#DIV/0!</v>
      </c>
      <c r="BE35" s="144" t="e">
        <f>BE34/BD34</f>
        <v>#DIV/0!</v>
      </c>
      <c r="BF35" s="143" t="e">
        <f>((COUNT(BF31:BF33)*Summary!$B$4-SUM(BF31:BF33)))*(BF34/(Summary!$B$4*31))*BG35+BG34</f>
        <v>#DIV/0!</v>
      </c>
      <c r="BG35" s="144" t="e">
        <f>BG34/BF34</f>
        <v>#DIV/0!</v>
      </c>
      <c r="BH35" s="143" t="e">
        <f>((COUNT(BH32:BH33)*Summary!$B$4-SUM(BH32:BH33)))*(BH34/(Summary!$B$4*31))*BI35+BI34</f>
        <v>#DIV/0!</v>
      </c>
      <c r="BI35" s="144" t="e">
        <f>BI34/BH34</f>
        <v>#DIV/0!</v>
      </c>
      <c r="BJ35" s="143" t="e">
        <f>((COUNT(BJ33)*Summary!$B$4-SUM(BJ33)))*(BJ34/(Summary!$B$4*31))*BK35+BK34</f>
        <v>#DIV/0!</v>
      </c>
      <c r="BK35" s="145" t="e">
        <f>BK34/BJ34</f>
        <v>#DIV/0!</v>
      </c>
      <c r="BL35" s="146"/>
      <c r="BM35" s="140" t="e">
        <f>BM34/BL34</f>
        <v>#DIV/0!</v>
      </c>
    </row>
    <row r="36" spans="1:65" ht="15.95" customHeight="1">
      <c r="A36" s="135" t="s">
        <v>38</v>
      </c>
      <c r="B36" s="147" t="s">
        <v>36</v>
      </c>
      <c r="C36" s="148" t="s">
        <v>37</v>
      </c>
      <c r="D36" s="147" t="s">
        <v>36</v>
      </c>
      <c r="E36" s="148" t="s">
        <v>37</v>
      </c>
      <c r="F36" s="149" t="s">
        <v>36</v>
      </c>
      <c r="G36" s="150" t="s">
        <v>37</v>
      </c>
      <c r="H36" s="149" t="s">
        <v>36</v>
      </c>
      <c r="I36" s="150" t="s">
        <v>37</v>
      </c>
      <c r="J36" s="149" t="s">
        <v>36</v>
      </c>
      <c r="K36" s="150" t="s">
        <v>37</v>
      </c>
      <c r="L36" s="149" t="s">
        <v>36</v>
      </c>
      <c r="M36" s="150" t="s">
        <v>37</v>
      </c>
      <c r="N36" s="149" t="s">
        <v>36</v>
      </c>
      <c r="O36" s="150" t="s">
        <v>37</v>
      </c>
      <c r="P36" s="149" t="s">
        <v>36</v>
      </c>
      <c r="Q36" s="150" t="s">
        <v>37</v>
      </c>
      <c r="R36" s="149" t="s">
        <v>36</v>
      </c>
      <c r="S36" s="150" t="s">
        <v>37</v>
      </c>
      <c r="T36" s="149" t="s">
        <v>36</v>
      </c>
      <c r="U36" s="150" t="s">
        <v>37</v>
      </c>
      <c r="V36" s="149" t="s">
        <v>36</v>
      </c>
      <c r="W36" s="150" t="s">
        <v>37</v>
      </c>
      <c r="X36" s="149" t="s">
        <v>36</v>
      </c>
      <c r="Y36" s="150" t="s">
        <v>37</v>
      </c>
      <c r="Z36" s="149" t="s">
        <v>36</v>
      </c>
      <c r="AA36" s="150" t="s">
        <v>37</v>
      </c>
      <c r="AB36" s="149" t="s">
        <v>36</v>
      </c>
      <c r="AC36" s="150" t="s">
        <v>37</v>
      </c>
      <c r="AD36" s="149" t="s">
        <v>36</v>
      </c>
      <c r="AE36" s="150" t="s">
        <v>37</v>
      </c>
      <c r="AF36" s="149" t="s">
        <v>36</v>
      </c>
      <c r="AG36" s="150" t="s">
        <v>37</v>
      </c>
      <c r="AH36" s="149" t="s">
        <v>36</v>
      </c>
      <c r="AI36" s="150" t="s">
        <v>37</v>
      </c>
      <c r="AJ36" s="149" t="s">
        <v>36</v>
      </c>
      <c r="AK36" s="150" t="s">
        <v>37</v>
      </c>
      <c r="AL36" s="149" t="s">
        <v>36</v>
      </c>
      <c r="AM36" s="150" t="s">
        <v>37</v>
      </c>
      <c r="AN36" s="149" t="s">
        <v>36</v>
      </c>
      <c r="AO36" s="150" t="s">
        <v>37</v>
      </c>
      <c r="AP36" s="149" t="s">
        <v>36</v>
      </c>
      <c r="AQ36" s="150" t="s">
        <v>37</v>
      </c>
      <c r="AR36" s="149" t="s">
        <v>36</v>
      </c>
      <c r="AS36" s="150" t="s">
        <v>37</v>
      </c>
      <c r="AT36" s="149" t="s">
        <v>36</v>
      </c>
      <c r="AU36" s="150" t="s">
        <v>37</v>
      </c>
      <c r="AV36" s="149" t="s">
        <v>36</v>
      </c>
      <c r="AW36" s="150" t="s">
        <v>37</v>
      </c>
      <c r="AX36" s="149" t="s">
        <v>36</v>
      </c>
      <c r="AY36" s="150" t="s">
        <v>37</v>
      </c>
      <c r="AZ36" s="149" t="s">
        <v>36</v>
      </c>
      <c r="BA36" s="150" t="s">
        <v>37</v>
      </c>
      <c r="BB36" s="149" t="s">
        <v>36</v>
      </c>
      <c r="BC36" s="150" t="s">
        <v>37</v>
      </c>
      <c r="BD36" s="149" t="s">
        <v>36</v>
      </c>
      <c r="BE36" s="150" t="s">
        <v>37</v>
      </c>
      <c r="BF36" s="149" t="s">
        <v>36</v>
      </c>
      <c r="BG36" s="150" t="s">
        <v>37</v>
      </c>
      <c r="BH36" s="149" t="s">
        <v>36</v>
      </c>
      <c r="BI36" s="150" t="s">
        <v>37</v>
      </c>
      <c r="BJ36" s="149" t="s">
        <v>36</v>
      </c>
      <c r="BK36" s="150" t="s">
        <v>37</v>
      </c>
      <c r="BL36" s="113" t="s">
        <v>36</v>
      </c>
      <c r="BM36" s="150" t="s">
        <v>37</v>
      </c>
    </row>
    <row r="37" spans="1:65" ht="15.95" customHeight="1">
      <c r="A37" s="114">
        <v>1</v>
      </c>
      <c r="B37" s="115">
        <v>0</v>
      </c>
      <c r="C37" s="116">
        <v>0</v>
      </c>
      <c r="D37" s="117">
        <v>0</v>
      </c>
      <c r="E37" s="118">
        <v>0</v>
      </c>
      <c r="F37" s="119"/>
      <c r="G37" s="120"/>
      <c r="H37" s="119"/>
      <c r="I37" s="121"/>
      <c r="J37" s="122"/>
      <c r="K37" s="121"/>
      <c r="L37" s="122"/>
      <c r="M37" s="119"/>
      <c r="N37" s="120"/>
      <c r="O37" s="119"/>
      <c r="P37" s="121"/>
      <c r="Q37" s="122"/>
      <c r="R37" s="121"/>
      <c r="S37" s="122"/>
      <c r="T37" s="119"/>
      <c r="U37" s="120"/>
      <c r="V37" s="119"/>
      <c r="W37" s="121"/>
      <c r="X37" s="122"/>
      <c r="Y37" s="121"/>
      <c r="Z37" s="122"/>
      <c r="AA37" s="119"/>
      <c r="AB37" s="120"/>
      <c r="AC37" s="119"/>
      <c r="AD37" s="121"/>
      <c r="AE37" s="122"/>
      <c r="AF37" s="121"/>
      <c r="AG37" s="122"/>
      <c r="AH37" s="119"/>
      <c r="AI37" s="120"/>
      <c r="AJ37" s="119"/>
      <c r="AK37" s="121"/>
      <c r="AL37" s="122"/>
      <c r="AM37" s="121"/>
      <c r="AN37" s="122"/>
      <c r="AO37" s="119"/>
      <c r="AP37" s="120"/>
      <c r="AQ37" s="119"/>
      <c r="AR37" s="121"/>
      <c r="AS37" s="122"/>
      <c r="AT37" s="121"/>
      <c r="AU37" s="122"/>
      <c r="AV37" s="119"/>
      <c r="AW37" s="120"/>
      <c r="AX37" s="119"/>
      <c r="AY37" s="121"/>
      <c r="AZ37" s="122"/>
      <c r="BA37" s="121"/>
      <c r="BB37" s="122"/>
      <c r="BC37" s="119"/>
      <c r="BD37" s="120"/>
      <c r="BE37" s="119"/>
      <c r="BF37" s="121"/>
      <c r="BG37" s="122"/>
      <c r="BH37" s="121"/>
      <c r="BI37" s="122"/>
      <c r="BJ37" s="122"/>
      <c r="BK37" s="121"/>
      <c r="BL37" s="122"/>
      <c r="BM37" s="121"/>
    </row>
    <row r="38" spans="1:65" ht="15.95" customHeight="1">
      <c r="A38" s="114">
        <v>2</v>
      </c>
      <c r="B38" s="115">
        <v>0</v>
      </c>
      <c r="C38" s="116">
        <v>0</v>
      </c>
      <c r="D38" s="343">
        <v>0</v>
      </c>
      <c r="E38" s="341">
        <v>0</v>
      </c>
      <c r="F38" s="123">
        <v>0</v>
      </c>
      <c r="G38" s="124">
        <v>0</v>
      </c>
      <c r="H38" s="125"/>
      <c r="I38" s="126"/>
      <c r="J38" s="119"/>
      <c r="K38" s="121"/>
      <c r="L38" s="122"/>
      <c r="M38" s="121"/>
      <c r="N38" s="122"/>
      <c r="O38" s="119"/>
      <c r="P38" s="120"/>
      <c r="Q38" s="119"/>
      <c r="R38" s="121"/>
      <c r="S38" s="122"/>
      <c r="T38" s="121"/>
      <c r="U38" s="122"/>
      <c r="V38" s="119"/>
      <c r="W38" s="120"/>
      <c r="X38" s="119"/>
      <c r="Y38" s="121"/>
      <c r="Z38" s="122"/>
      <c r="AA38" s="121"/>
      <c r="AB38" s="122"/>
      <c r="AC38" s="119"/>
      <c r="AD38" s="120"/>
      <c r="AE38" s="119"/>
      <c r="AF38" s="121"/>
      <c r="AG38" s="122"/>
      <c r="AH38" s="121"/>
      <c r="AI38" s="122"/>
      <c r="AJ38" s="119"/>
      <c r="AK38" s="120"/>
      <c r="AL38" s="119"/>
      <c r="AM38" s="121"/>
      <c r="AN38" s="122"/>
      <c r="AO38" s="121"/>
      <c r="AP38" s="122"/>
      <c r="AQ38" s="119"/>
      <c r="AR38" s="120"/>
      <c r="AS38" s="119"/>
      <c r="AT38" s="121"/>
      <c r="AU38" s="122"/>
      <c r="AV38" s="121"/>
      <c r="AW38" s="122"/>
      <c r="AX38" s="119"/>
      <c r="AY38" s="120"/>
      <c r="AZ38" s="119"/>
      <c r="BA38" s="121"/>
      <c r="BB38" s="122"/>
      <c r="BC38" s="121"/>
      <c r="BD38" s="122"/>
      <c r="BE38" s="119"/>
      <c r="BF38" s="120"/>
      <c r="BG38" s="119"/>
      <c r="BH38" s="121"/>
      <c r="BI38" s="122"/>
      <c r="BJ38" s="121"/>
      <c r="BK38" s="122"/>
      <c r="BL38" s="122"/>
      <c r="BM38" s="121"/>
    </row>
    <row r="39" spans="1:65" ht="15.95" customHeight="1">
      <c r="A39" s="114">
        <v>3</v>
      </c>
      <c r="B39" s="115">
        <v>0</v>
      </c>
      <c r="C39" s="116">
        <v>0</v>
      </c>
      <c r="D39" s="343">
        <v>0</v>
      </c>
      <c r="E39" s="341">
        <v>0</v>
      </c>
      <c r="F39" s="283">
        <v>0</v>
      </c>
      <c r="G39" s="284">
        <v>0</v>
      </c>
      <c r="H39" s="117">
        <v>0</v>
      </c>
      <c r="I39" s="118">
        <v>0</v>
      </c>
      <c r="J39" s="125"/>
      <c r="K39" s="126"/>
      <c r="L39" s="119"/>
      <c r="M39" s="121"/>
      <c r="N39" s="122"/>
      <c r="O39" s="121"/>
      <c r="P39" s="122"/>
      <c r="Q39" s="119"/>
      <c r="R39" s="120"/>
      <c r="S39" s="119"/>
      <c r="T39" s="121"/>
      <c r="U39" s="122"/>
      <c r="V39" s="121"/>
      <c r="W39" s="122"/>
      <c r="X39" s="119"/>
      <c r="Y39" s="120"/>
      <c r="Z39" s="119"/>
      <c r="AA39" s="121"/>
      <c r="AB39" s="122"/>
      <c r="AC39" s="121"/>
      <c r="AD39" s="122"/>
      <c r="AE39" s="119"/>
      <c r="AF39" s="120"/>
      <c r="AG39" s="119"/>
      <c r="AH39" s="121"/>
      <c r="AI39" s="122"/>
      <c r="AJ39" s="121"/>
      <c r="AK39" s="122"/>
      <c r="AL39" s="119"/>
      <c r="AM39" s="120"/>
      <c r="AN39" s="119"/>
      <c r="AO39" s="121"/>
      <c r="AP39" s="122"/>
      <c r="AQ39" s="121"/>
      <c r="AR39" s="122"/>
      <c r="AS39" s="119"/>
      <c r="AT39" s="120"/>
      <c r="AU39" s="119"/>
      <c r="AV39" s="121"/>
      <c r="AW39" s="122"/>
      <c r="AX39" s="121"/>
      <c r="AY39" s="122"/>
      <c r="AZ39" s="119"/>
      <c r="BA39" s="120"/>
      <c r="BB39" s="119"/>
      <c r="BC39" s="121"/>
      <c r="BD39" s="122"/>
      <c r="BE39" s="121"/>
      <c r="BF39" s="122"/>
      <c r="BG39" s="119"/>
      <c r="BH39" s="120"/>
      <c r="BI39" s="119"/>
      <c r="BJ39" s="121"/>
      <c r="BK39" s="122"/>
      <c r="BL39" s="121"/>
      <c r="BM39" s="122"/>
    </row>
    <row r="40" spans="1:65" ht="15.95" customHeight="1">
      <c r="A40" s="114">
        <v>4</v>
      </c>
      <c r="B40" s="115">
        <v>0</v>
      </c>
      <c r="C40" s="116">
        <v>0</v>
      </c>
      <c r="D40" s="343">
        <v>0</v>
      </c>
      <c r="E40" s="341">
        <v>0</v>
      </c>
      <c r="F40" s="283">
        <v>0</v>
      </c>
      <c r="G40" s="284">
        <v>0</v>
      </c>
      <c r="H40" s="269">
        <v>0</v>
      </c>
      <c r="I40" s="270">
        <v>0</v>
      </c>
      <c r="J40" s="129">
        <v>0</v>
      </c>
      <c r="K40" s="118">
        <v>0</v>
      </c>
      <c r="L40" s="125"/>
      <c r="M40" s="126"/>
      <c r="N40" s="119"/>
      <c r="O40" s="121"/>
      <c r="P40" s="122"/>
      <c r="Q40" s="121"/>
      <c r="R40" s="122"/>
      <c r="S40" s="119"/>
      <c r="T40" s="120"/>
      <c r="U40" s="119"/>
      <c r="V40" s="121"/>
      <c r="W40" s="122"/>
      <c r="X40" s="121"/>
      <c r="Y40" s="122"/>
      <c r="Z40" s="119"/>
      <c r="AA40" s="120"/>
      <c r="AB40" s="119"/>
      <c r="AC40" s="121"/>
      <c r="AD40" s="122"/>
      <c r="AE40" s="121"/>
      <c r="AF40" s="122"/>
      <c r="AG40" s="119"/>
      <c r="AH40" s="120"/>
      <c r="AI40" s="119"/>
      <c r="AJ40" s="121"/>
      <c r="AK40" s="122"/>
      <c r="AL40" s="121"/>
      <c r="AM40" s="122"/>
      <c r="AN40" s="119"/>
      <c r="AO40" s="120"/>
      <c r="AP40" s="119"/>
      <c r="AQ40" s="121"/>
      <c r="AR40" s="122"/>
      <c r="AS40" s="121"/>
      <c r="AT40" s="122"/>
      <c r="AU40" s="119"/>
      <c r="AV40" s="120"/>
      <c r="AW40" s="119"/>
      <c r="AX40" s="121"/>
      <c r="AY40" s="122"/>
      <c r="AZ40" s="121"/>
      <c r="BA40" s="122"/>
      <c r="BB40" s="119"/>
      <c r="BC40" s="120"/>
      <c r="BD40" s="119"/>
      <c r="BE40" s="121"/>
      <c r="BF40" s="122"/>
      <c r="BG40" s="121"/>
      <c r="BH40" s="122"/>
      <c r="BI40" s="119"/>
      <c r="BJ40" s="120"/>
      <c r="BK40" s="119"/>
      <c r="BL40" s="121"/>
      <c r="BM40" s="122"/>
    </row>
    <row r="41" spans="1:65" ht="15.95" customHeight="1">
      <c r="A41" s="114">
        <v>5</v>
      </c>
      <c r="B41" s="115">
        <v>0</v>
      </c>
      <c r="C41" s="116">
        <v>0</v>
      </c>
      <c r="D41" s="343">
        <v>0</v>
      </c>
      <c r="E41" s="341">
        <v>0</v>
      </c>
      <c r="F41" s="283">
        <v>0</v>
      </c>
      <c r="G41" s="284">
        <v>0</v>
      </c>
      <c r="H41" s="269">
        <v>0</v>
      </c>
      <c r="I41" s="270">
        <v>0</v>
      </c>
      <c r="J41" s="271">
        <v>0</v>
      </c>
      <c r="K41" s="270">
        <v>0</v>
      </c>
      <c r="L41" s="129">
        <v>0</v>
      </c>
      <c r="M41" s="118">
        <v>0</v>
      </c>
      <c r="N41" s="125"/>
      <c r="O41" s="126"/>
      <c r="P41" s="119"/>
      <c r="Q41" s="121"/>
      <c r="R41" s="122"/>
      <c r="S41" s="121"/>
      <c r="T41" s="122"/>
      <c r="U41" s="119"/>
      <c r="V41" s="120"/>
      <c r="W41" s="119"/>
      <c r="X41" s="121"/>
      <c r="Y41" s="122"/>
      <c r="Z41" s="121"/>
      <c r="AA41" s="122"/>
      <c r="AB41" s="119"/>
      <c r="AC41" s="120"/>
      <c r="AD41" s="119"/>
      <c r="AE41" s="121"/>
      <c r="AF41" s="122"/>
      <c r="AG41" s="121"/>
      <c r="AH41" s="122"/>
      <c r="AI41" s="119"/>
      <c r="AJ41" s="120"/>
      <c r="AK41" s="119"/>
      <c r="AL41" s="121"/>
      <c r="AM41" s="122"/>
      <c r="AN41" s="121"/>
      <c r="AO41" s="122"/>
      <c r="AP41" s="119"/>
      <c r="AQ41" s="120"/>
      <c r="AR41" s="119"/>
      <c r="AS41" s="121"/>
      <c r="AT41" s="122"/>
      <c r="AU41" s="121"/>
      <c r="AV41" s="122"/>
      <c r="AW41" s="119"/>
      <c r="AX41" s="120"/>
      <c r="AY41" s="119"/>
      <c r="AZ41" s="121"/>
      <c r="BA41" s="122"/>
      <c r="BB41" s="121"/>
      <c r="BC41" s="122"/>
      <c r="BD41" s="119"/>
      <c r="BE41" s="120"/>
      <c r="BF41" s="119"/>
      <c r="BG41" s="121"/>
      <c r="BH41" s="122"/>
      <c r="BI41" s="121"/>
      <c r="BJ41" s="122"/>
      <c r="BK41" s="121"/>
      <c r="BL41" s="122"/>
      <c r="BM41" s="121"/>
    </row>
    <row r="42" spans="1:65" ht="15.95" customHeight="1">
      <c r="A42" s="114">
        <v>6</v>
      </c>
      <c r="B42" s="115">
        <v>0</v>
      </c>
      <c r="C42" s="116">
        <v>0</v>
      </c>
      <c r="D42" s="343">
        <v>0</v>
      </c>
      <c r="E42" s="341">
        <v>0</v>
      </c>
      <c r="F42" s="283">
        <v>0</v>
      </c>
      <c r="G42" s="284">
        <v>0</v>
      </c>
      <c r="H42" s="269">
        <v>0</v>
      </c>
      <c r="I42" s="270">
        <v>0</v>
      </c>
      <c r="J42" s="271">
        <v>0</v>
      </c>
      <c r="K42" s="270">
        <v>0</v>
      </c>
      <c r="L42" s="130">
        <v>0</v>
      </c>
      <c r="M42" s="128">
        <v>0</v>
      </c>
      <c r="N42" s="129">
        <v>0</v>
      </c>
      <c r="O42" s="131">
        <v>0</v>
      </c>
      <c r="P42" s="132"/>
      <c r="Q42" s="126"/>
      <c r="R42" s="119"/>
      <c r="S42" s="121"/>
      <c r="T42" s="122"/>
      <c r="U42" s="121"/>
      <c r="V42" s="122"/>
      <c r="W42" s="119"/>
      <c r="X42" s="120"/>
      <c r="Y42" s="119"/>
      <c r="Z42" s="121"/>
      <c r="AA42" s="122"/>
      <c r="AB42" s="121"/>
      <c r="AC42" s="122"/>
      <c r="AD42" s="119"/>
      <c r="AE42" s="120"/>
      <c r="AF42" s="119"/>
      <c r="AG42" s="121"/>
      <c r="AH42" s="122"/>
      <c r="AI42" s="121"/>
      <c r="AJ42" s="122"/>
      <c r="AK42" s="119"/>
      <c r="AL42" s="120"/>
      <c r="AM42" s="119"/>
      <c r="AN42" s="121"/>
      <c r="AO42" s="122"/>
      <c r="AP42" s="121"/>
      <c r="AQ42" s="122"/>
      <c r="AR42" s="119"/>
      <c r="AS42" s="120"/>
      <c r="AT42" s="119"/>
      <c r="AU42" s="121"/>
      <c r="AV42" s="122"/>
      <c r="AW42" s="121"/>
      <c r="AX42" s="122"/>
      <c r="AY42" s="119"/>
      <c r="AZ42" s="120"/>
      <c r="BA42" s="119"/>
      <c r="BB42" s="121"/>
      <c r="BC42" s="122"/>
      <c r="BD42" s="121"/>
      <c r="BE42" s="122"/>
      <c r="BF42" s="119"/>
      <c r="BG42" s="120"/>
      <c r="BH42" s="119"/>
      <c r="BI42" s="121"/>
      <c r="BJ42" s="122"/>
      <c r="BK42" s="121"/>
      <c r="BL42" s="122"/>
      <c r="BM42" s="121"/>
    </row>
    <row r="43" spans="1:65" ht="15.95" customHeight="1">
      <c r="A43" s="114">
        <v>7</v>
      </c>
      <c r="B43" s="115">
        <v>0</v>
      </c>
      <c r="C43" s="116">
        <v>0</v>
      </c>
      <c r="D43" s="343">
        <v>0</v>
      </c>
      <c r="E43" s="341">
        <v>0</v>
      </c>
      <c r="F43" s="283">
        <v>0</v>
      </c>
      <c r="G43" s="284">
        <v>0</v>
      </c>
      <c r="H43" s="269">
        <v>0</v>
      </c>
      <c r="I43" s="270">
        <v>0</v>
      </c>
      <c r="J43" s="271">
        <v>0</v>
      </c>
      <c r="K43" s="270">
        <v>0</v>
      </c>
      <c r="L43" s="130">
        <v>0</v>
      </c>
      <c r="M43" s="128">
        <v>0</v>
      </c>
      <c r="N43" s="130">
        <v>0</v>
      </c>
      <c r="O43" s="128">
        <v>0</v>
      </c>
      <c r="P43" s="129">
        <v>0</v>
      </c>
      <c r="Q43" s="131">
        <v>0</v>
      </c>
      <c r="R43" s="132"/>
      <c r="S43" s="126"/>
      <c r="T43" s="119"/>
      <c r="U43" s="121"/>
      <c r="V43" s="122"/>
      <c r="W43" s="121"/>
      <c r="X43" s="122"/>
      <c r="Y43" s="119"/>
      <c r="Z43" s="120"/>
      <c r="AA43" s="119"/>
      <c r="AB43" s="121"/>
      <c r="AC43" s="122"/>
      <c r="AD43" s="121"/>
      <c r="AE43" s="122"/>
      <c r="AF43" s="119"/>
      <c r="AG43" s="120"/>
      <c r="AH43" s="119"/>
      <c r="AI43" s="121"/>
      <c r="AJ43" s="122"/>
      <c r="AK43" s="121"/>
      <c r="AL43" s="122"/>
      <c r="AM43" s="119"/>
      <c r="AN43" s="120"/>
      <c r="AO43" s="119"/>
      <c r="AP43" s="121"/>
      <c r="AQ43" s="122"/>
      <c r="AR43" s="121"/>
      <c r="AS43" s="122"/>
      <c r="AT43" s="119"/>
      <c r="AU43" s="120"/>
      <c r="AV43" s="119"/>
      <c r="AW43" s="121"/>
      <c r="AX43" s="122"/>
      <c r="AY43" s="121"/>
      <c r="AZ43" s="122"/>
      <c r="BA43" s="119"/>
      <c r="BB43" s="120"/>
      <c r="BC43" s="119"/>
      <c r="BD43" s="121"/>
      <c r="BE43" s="122"/>
      <c r="BF43" s="121"/>
      <c r="BG43" s="122"/>
      <c r="BH43" s="119"/>
      <c r="BI43" s="120"/>
      <c r="BJ43" s="119"/>
      <c r="BK43" s="121"/>
      <c r="BL43" s="122"/>
      <c r="BM43" s="121"/>
    </row>
    <row r="44" spans="1:65" ht="15.95" customHeight="1">
      <c r="A44" s="114">
        <v>8</v>
      </c>
      <c r="B44" s="115">
        <v>0</v>
      </c>
      <c r="C44" s="116">
        <v>0</v>
      </c>
      <c r="D44" s="343">
        <v>0</v>
      </c>
      <c r="E44" s="341">
        <v>0</v>
      </c>
      <c r="F44" s="283">
        <v>0</v>
      </c>
      <c r="G44" s="284">
        <v>0</v>
      </c>
      <c r="H44" s="269">
        <v>0</v>
      </c>
      <c r="I44" s="270">
        <v>0</v>
      </c>
      <c r="J44" s="271">
        <v>0</v>
      </c>
      <c r="K44" s="270">
        <v>0</v>
      </c>
      <c r="L44" s="130">
        <v>0</v>
      </c>
      <c r="M44" s="128">
        <v>0</v>
      </c>
      <c r="N44" s="130">
        <v>0</v>
      </c>
      <c r="O44" s="128">
        <v>0</v>
      </c>
      <c r="P44" s="342">
        <v>0</v>
      </c>
      <c r="Q44" s="341">
        <v>0</v>
      </c>
      <c r="R44" s="129">
        <v>0</v>
      </c>
      <c r="S44" s="131">
        <v>0</v>
      </c>
      <c r="T44" s="132"/>
      <c r="U44" s="126"/>
      <c r="V44" s="119"/>
      <c r="W44" s="121"/>
      <c r="X44" s="122"/>
      <c r="Y44" s="121"/>
      <c r="Z44" s="122"/>
      <c r="AA44" s="119"/>
      <c r="AB44" s="120"/>
      <c r="AC44" s="119"/>
      <c r="AD44" s="121"/>
      <c r="AE44" s="122"/>
      <c r="AF44" s="121"/>
      <c r="AG44" s="122"/>
      <c r="AH44" s="119"/>
      <c r="AI44" s="120"/>
      <c r="AJ44" s="119"/>
      <c r="AK44" s="121"/>
      <c r="AL44" s="122"/>
      <c r="AM44" s="121"/>
      <c r="AN44" s="122"/>
      <c r="AO44" s="119"/>
      <c r="AP44" s="120"/>
      <c r="AQ44" s="119"/>
      <c r="AR44" s="121"/>
      <c r="AS44" s="122"/>
      <c r="AT44" s="121"/>
      <c r="AU44" s="122"/>
      <c r="AV44" s="119"/>
      <c r="AW44" s="120"/>
      <c r="AX44" s="119"/>
      <c r="AY44" s="121"/>
      <c r="AZ44" s="122"/>
      <c r="BA44" s="121"/>
      <c r="BB44" s="122"/>
      <c r="BC44" s="119"/>
      <c r="BD44" s="120"/>
      <c r="BE44" s="119"/>
      <c r="BF44" s="121"/>
      <c r="BG44" s="122"/>
      <c r="BH44" s="121"/>
      <c r="BI44" s="122"/>
      <c r="BJ44" s="122"/>
      <c r="BK44" s="121"/>
      <c r="BL44" s="122"/>
      <c r="BM44" s="121"/>
    </row>
    <row r="45" spans="1:65" ht="15.95" customHeight="1">
      <c r="A45" s="114">
        <v>9</v>
      </c>
      <c r="B45" s="115">
        <v>0</v>
      </c>
      <c r="C45" s="116">
        <v>0</v>
      </c>
      <c r="D45" s="343">
        <v>0</v>
      </c>
      <c r="E45" s="341">
        <v>0</v>
      </c>
      <c r="F45" s="283">
        <v>0</v>
      </c>
      <c r="G45" s="284">
        <v>0</v>
      </c>
      <c r="H45" s="269">
        <v>0</v>
      </c>
      <c r="I45" s="270">
        <v>0</v>
      </c>
      <c r="J45" s="271">
        <v>0</v>
      </c>
      <c r="K45" s="270">
        <v>0</v>
      </c>
      <c r="L45" s="130">
        <v>0</v>
      </c>
      <c r="M45" s="128">
        <v>0</v>
      </c>
      <c r="N45" s="130">
        <v>0</v>
      </c>
      <c r="O45" s="128">
        <v>0</v>
      </c>
      <c r="P45" s="342">
        <v>0</v>
      </c>
      <c r="Q45" s="341">
        <v>0</v>
      </c>
      <c r="R45" s="342">
        <v>0</v>
      </c>
      <c r="S45" s="341">
        <v>0</v>
      </c>
      <c r="T45" s="129">
        <v>0</v>
      </c>
      <c r="U45" s="131">
        <v>0</v>
      </c>
      <c r="V45" s="132"/>
      <c r="W45" s="126"/>
      <c r="X45" s="119"/>
      <c r="Y45" s="121"/>
      <c r="Z45" s="122"/>
      <c r="AA45" s="121"/>
      <c r="AB45" s="122"/>
      <c r="AC45" s="119"/>
      <c r="AD45" s="120"/>
      <c r="AE45" s="119"/>
      <c r="AF45" s="121"/>
      <c r="AG45" s="122"/>
      <c r="AH45" s="121"/>
      <c r="AI45" s="122"/>
      <c r="AJ45" s="119"/>
      <c r="AK45" s="120"/>
      <c r="AL45" s="119"/>
      <c r="AM45" s="121"/>
      <c r="AN45" s="122"/>
      <c r="AO45" s="121"/>
      <c r="AP45" s="122"/>
      <c r="AQ45" s="119"/>
      <c r="AR45" s="120"/>
      <c r="AS45" s="119"/>
      <c r="AT45" s="121"/>
      <c r="AU45" s="122"/>
      <c r="AV45" s="121"/>
      <c r="AW45" s="122"/>
      <c r="AX45" s="119"/>
      <c r="AY45" s="120"/>
      <c r="AZ45" s="119"/>
      <c r="BA45" s="121"/>
      <c r="BB45" s="122"/>
      <c r="BC45" s="121"/>
      <c r="BD45" s="122"/>
      <c r="BE45" s="119"/>
      <c r="BF45" s="120"/>
      <c r="BG45" s="119"/>
      <c r="BH45" s="121"/>
      <c r="BI45" s="122"/>
      <c r="BJ45" s="121"/>
      <c r="BK45" s="122"/>
      <c r="BL45" s="122"/>
      <c r="BM45" s="121"/>
    </row>
    <row r="46" spans="1:65" ht="15.95" customHeight="1">
      <c r="A46" s="114">
        <v>10</v>
      </c>
      <c r="B46" s="115">
        <v>0</v>
      </c>
      <c r="C46" s="116">
        <v>0</v>
      </c>
      <c r="D46" s="343">
        <v>0</v>
      </c>
      <c r="E46" s="341">
        <v>0</v>
      </c>
      <c r="F46" s="283">
        <v>0</v>
      </c>
      <c r="G46" s="284">
        <v>0</v>
      </c>
      <c r="H46" s="269">
        <v>0</v>
      </c>
      <c r="I46" s="270">
        <v>0</v>
      </c>
      <c r="J46" s="271">
        <v>0</v>
      </c>
      <c r="K46" s="270">
        <v>0</v>
      </c>
      <c r="L46" s="130">
        <v>0</v>
      </c>
      <c r="M46" s="128">
        <v>0</v>
      </c>
      <c r="N46" s="130">
        <v>0</v>
      </c>
      <c r="O46" s="128">
        <v>0</v>
      </c>
      <c r="P46" s="342">
        <v>0</v>
      </c>
      <c r="Q46" s="341">
        <v>0</v>
      </c>
      <c r="R46" s="342">
        <v>0</v>
      </c>
      <c r="S46" s="341">
        <v>0</v>
      </c>
      <c r="T46" s="285">
        <v>0</v>
      </c>
      <c r="U46" s="284">
        <v>0</v>
      </c>
      <c r="V46" s="129">
        <v>0</v>
      </c>
      <c r="W46" s="131">
        <v>0</v>
      </c>
      <c r="X46" s="132"/>
      <c r="Y46" s="126"/>
      <c r="Z46" s="119"/>
      <c r="AA46" s="121"/>
      <c r="AB46" s="122"/>
      <c r="AC46" s="121"/>
      <c r="AD46" s="122"/>
      <c r="AE46" s="119"/>
      <c r="AF46" s="120"/>
      <c r="AG46" s="119"/>
      <c r="AH46" s="121"/>
      <c r="AI46" s="122"/>
      <c r="AJ46" s="121"/>
      <c r="AK46" s="122"/>
      <c r="AL46" s="119"/>
      <c r="AM46" s="120"/>
      <c r="AN46" s="119"/>
      <c r="AO46" s="121"/>
      <c r="AP46" s="122"/>
      <c r="AQ46" s="121"/>
      <c r="AR46" s="122"/>
      <c r="AS46" s="119"/>
      <c r="AT46" s="120"/>
      <c r="AU46" s="119"/>
      <c r="AV46" s="121"/>
      <c r="AW46" s="122"/>
      <c r="AX46" s="121"/>
      <c r="AY46" s="122"/>
      <c r="AZ46" s="119"/>
      <c r="BA46" s="120"/>
      <c r="BB46" s="119"/>
      <c r="BC46" s="121"/>
      <c r="BD46" s="122"/>
      <c r="BE46" s="121"/>
      <c r="BF46" s="122"/>
      <c r="BG46" s="119"/>
      <c r="BH46" s="120"/>
      <c r="BI46" s="119"/>
      <c r="BJ46" s="121"/>
      <c r="BK46" s="122"/>
      <c r="BL46" s="121"/>
      <c r="BM46" s="122"/>
    </row>
    <row r="47" spans="1:65" ht="15.95" customHeight="1">
      <c r="A47" s="114">
        <v>11</v>
      </c>
      <c r="B47" s="115">
        <v>0</v>
      </c>
      <c r="C47" s="116">
        <v>0</v>
      </c>
      <c r="D47" s="343">
        <v>0</v>
      </c>
      <c r="E47" s="341">
        <v>0</v>
      </c>
      <c r="F47" s="285">
        <v>0</v>
      </c>
      <c r="G47" s="284">
        <v>0</v>
      </c>
      <c r="H47" s="271">
        <v>0</v>
      </c>
      <c r="I47" s="270">
        <v>0</v>
      </c>
      <c r="J47" s="271">
        <v>0</v>
      </c>
      <c r="K47" s="270">
        <v>0</v>
      </c>
      <c r="L47" s="130">
        <v>0</v>
      </c>
      <c r="M47" s="128">
        <v>0</v>
      </c>
      <c r="N47" s="130">
        <v>0</v>
      </c>
      <c r="O47" s="128">
        <v>0</v>
      </c>
      <c r="P47" s="342">
        <v>0</v>
      </c>
      <c r="Q47" s="341">
        <v>0</v>
      </c>
      <c r="R47" s="342">
        <v>0</v>
      </c>
      <c r="S47" s="341">
        <v>0</v>
      </c>
      <c r="T47" s="285">
        <v>0</v>
      </c>
      <c r="U47" s="284">
        <v>0</v>
      </c>
      <c r="V47" s="271">
        <v>0</v>
      </c>
      <c r="W47" s="270">
        <v>0</v>
      </c>
      <c r="X47" s="129">
        <v>0</v>
      </c>
      <c r="Y47" s="131">
        <v>0</v>
      </c>
      <c r="Z47" s="132"/>
      <c r="AA47" s="126"/>
      <c r="AB47" s="119"/>
      <c r="AC47" s="121"/>
      <c r="AD47" s="122"/>
      <c r="AE47" s="121"/>
      <c r="AF47" s="122"/>
      <c r="AG47" s="119"/>
      <c r="AH47" s="120"/>
      <c r="AI47" s="119"/>
      <c r="AJ47" s="121"/>
      <c r="AK47" s="122"/>
      <c r="AL47" s="121"/>
      <c r="AM47" s="122"/>
      <c r="AN47" s="119"/>
      <c r="AO47" s="120"/>
      <c r="AP47" s="119"/>
      <c r="AQ47" s="121"/>
      <c r="AR47" s="122"/>
      <c r="AS47" s="121"/>
      <c r="AT47" s="122"/>
      <c r="AU47" s="119"/>
      <c r="AV47" s="120"/>
      <c r="AW47" s="119"/>
      <c r="AX47" s="121"/>
      <c r="AY47" s="122"/>
      <c r="AZ47" s="121"/>
      <c r="BA47" s="122"/>
      <c r="BB47" s="119"/>
      <c r="BC47" s="120"/>
      <c r="BD47" s="119"/>
      <c r="BE47" s="121"/>
      <c r="BF47" s="122"/>
      <c r="BG47" s="121"/>
      <c r="BH47" s="122"/>
      <c r="BI47" s="119"/>
      <c r="BJ47" s="120"/>
      <c r="BK47" s="119"/>
      <c r="BL47" s="121"/>
      <c r="BM47" s="122"/>
    </row>
    <row r="48" spans="1:65" ht="15.95" customHeight="1">
      <c r="A48" s="114">
        <v>12</v>
      </c>
      <c r="B48" s="115">
        <v>0</v>
      </c>
      <c r="C48" s="116">
        <v>0</v>
      </c>
      <c r="D48" s="343">
        <v>0</v>
      </c>
      <c r="E48" s="341">
        <v>0</v>
      </c>
      <c r="F48" s="285">
        <v>0</v>
      </c>
      <c r="G48" s="284">
        <v>0</v>
      </c>
      <c r="H48" s="271">
        <v>0</v>
      </c>
      <c r="I48" s="270">
        <v>0</v>
      </c>
      <c r="J48" s="271">
        <v>0</v>
      </c>
      <c r="K48" s="270">
        <v>0</v>
      </c>
      <c r="L48" s="130">
        <v>0</v>
      </c>
      <c r="M48" s="128">
        <v>0</v>
      </c>
      <c r="N48" s="130">
        <v>0</v>
      </c>
      <c r="O48" s="128">
        <v>0</v>
      </c>
      <c r="P48" s="342">
        <v>0</v>
      </c>
      <c r="Q48" s="341">
        <v>0</v>
      </c>
      <c r="R48" s="342">
        <v>0</v>
      </c>
      <c r="S48" s="341">
        <v>0</v>
      </c>
      <c r="T48" s="285">
        <v>0</v>
      </c>
      <c r="U48" s="284">
        <v>0</v>
      </c>
      <c r="V48" s="271">
        <v>0</v>
      </c>
      <c r="W48" s="270">
        <v>0</v>
      </c>
      <c r="X48" s="271">
        <v>0</v>
      </c>
      <c r="Y48" s="270">
        <v>0</v>
      </c>
      <c r="Z48" s="129">
        <v>0</v>
      </c>
      <c r="AA48" s="131">
        <v>0</v>
      </c>
      <c r="AB48" s="132"/>
      <c r="AC48" s="126"/>
      <c r="AD48" s="119"/>
      <c r="AE48" s="121"/>
      <c r="AF48" s="122"/>
      <c r="AG48" s="121"/>
      <c r="AH48" s="122"/>
      <c r="AI48" s="119"/>
      <c r="AJ48" s="120"/>
      <c r="AK48" s="119"/>
      <c r="AL48" s="121"/>
      <c r="AM48" s="122"/>
      <c r="AN48" s="121"/>
      <c r="AO48" s="122"/>
      <c r="AP48" s="119"/>
      <c r="AQ48" s="120"/>
      <c r="AR48" s="119"/>
      <c r="AS48" s="121"/>
      <c r="AT48" s="122"/>
      <c r="AU48" s="121"/>
      <c r="AV48" s="122"/>
      <c r="AW48" s="119"/>
      <c r="AX48" s="120"/>
      <c r="AY48" s="119"/>
      <c r="AZ48" s="121"/>
      <c r="BA48" s="122"/>
      <c r="BB48" s="121"/>
      <c r="BC48" s="122"/>
      <c r="BD48" s="119"/>
      <c r="BE48" s="120"/>
      <c r="BF48" s="119"/>
      <c r="BG48" s="121"/>
      <c r="BH48" s="122"/>
      <c r="BI48" s="121"/>
      <c r="BJ48" s="122"/>
      <c r="BK48" s="121"/>
      <c r="BL48" s="122"/>
      <c r="BM48" s="121"/>
    </row>
    <row r="49" spans="1:65" ht="15.95" customHeight="1">
      <c r="A49" s="114">
        <v>13</v>
      </c>
      <c r="B49" s="115">
        <v>0</v>
      </c>
      <c r="C49" s="116">
        <v>0</v>
      </c>
      <c r="D49" s="343">
        <v>0</v>
      </c>
      <c r="E49" s="341">
        <v>0</v>
      </c>
      <c r="F49" s="285">
        <v>0</v>
      </c>
      <c r="G49" s="284">
        <v>0</v>
      </c>
      <c r="H49" s="271">
        <v>0</v>
      </c>
      <c r="I49" s="270">
        <v>0</v>
      </c>
      <c r="J49" s="271">
        <v>0</v>
      </c>
      <c r="K49" s="270">
        <v>0</v>
      </c>
      <c r="L49" s="130">
        <v>0</v>
      </c>
      <c r="M49" s="128">
        <v>0</v>
      </c>
      <c r="N49" s="130">
        <v>0</v>
      </c>
      <c r="O49" s="128">
        <v>0</v>
      </c>
      <c r="P49" s="342">
        <v>0</v>
      </c>
      <c r="Q49" s="341">
        <v>0</v>
      </c>
      <c r="R49" s="342">
        <v>0</v>
      </c>
      <c r="S49" s="341">
        <v>0</v>
      </c>
      <c r="T49" s="285">
        <v>0</v>
      </c>
      <c r="U49" s="284">
        <v>0</v>
      </c>
      <c r="V49" s="271">
        <v>0</v>
      </c>
      <c r="W49" s="270">
        <v>0</v>
      </c>
      <c r="X49" s="271">
        <v>0</v>
      </c>
      <c r="Y49" s="270">
        <v>0</v>
      </c>
      <c r="Z49" s="130">
        <v>0</v>
      </c>
      <c r="AA49" s="128">
        <v>0</v>
      </c>
      <c r="AB49" s="129">
        <v>0</v>
      </c>
      <c r="AC49" s="131">
        <v>0</v>
      </c>
      <c r="AD49" s="132"/>
      <c r="AE49" s="126"/>
      <c r="AF49" s="119"/>
      <c r="AG49" s="121"/>
      <c r="AH49" s="122"/>
      <c r="AI49" s="121"/>
      <c r="AJ49" s="122"/>
      <c r="AK49" s="119"/>
      <c r="AL49" s="120"/>
      <c r="AM49" s="119"/>
      <c r="AN49" s="121"/>
      <c r="AO49" s="122"/>
      <c r="AP49" s="121"/>
      <c r="AQ49" s="122"/>
      <c r="AR49" s="119"/>
      <c r="AS49" s="120"/>
      <c r="AT49" s="119"/>
      <c r="AU49" s="121"/>
      <c r="AV49" s="122"/>
      <c r="AW49" s="121"/>
      <c r="AX49" s="122"/>
      <c r="AY49" s="119"/>
      <c r="AZ49" s="120"/>
      <c r="BA49" s="119"/>
      <c r="BB49" s="121"/>
      <c r="BC49" s="122"/>
      <c r="BD49" s="121"/>
      <c r="BE49" s="122"/>
      <c r="BF49" s="119"/>
      <c r="BG49" s="120"/>
      <c r="BH49" s="119"/>
      <c r="BI49" s="121"/>
      <c r="BJ49" s="122"/>
      <c r="BK49" s="121"/>
      <c r="BL49" s="122"/>
      <c r="BM49" s="121"/>
    </row>
    <row r="50" spans="1:65" ht="15.95" customHeight="1">
      <c r="A50" s="114">
        <v>14</v>
      </c>
      <c r="B50" s="115">
        <v>0</v>
      </c>
      <c r="C50" s="116">
        <v>0</v>
      </c>
      <c r="D50" s="343">
        <v>0</v>
      </c>
      <c r="E50" s="341">
        <v>0</v>
      </c>
      <c r="F50" s="285">
        <v>0</v>
      </c>
      <c r="G50" s="284">
        <v>0</v>
      </c>
      <c r="H50" s="271">
        <v>0</v>
      </c>
      <c r="I50" s="270">
        <v>0</v>
      </c>
      <c r="J50" s="271">
        <v>0</v>
      </c>
      <c r="K50" s="270">
        <v>0</v>
      </c>
      <c r="L50" s="130">
        <v>0</v>
      </c>
      <c r="M50" s="128">
        <v>0</v>
      </c>
      <c r="N50" s="130">
        <v>0</v>
      </c>
      <c r="O50" s="128">
        <v>0</v>
      </c>
      <c r="P50" s="342">
        <v>0</v>
      </c>
      <c r="Q50" s="341">
        <v>0</v>
      </c>
      <c r="R50" s="342">
        <v>0</v>
      </c>
      <c r="S50" s="341">
        <v>0</v>
      </c>
      <c r="T50" s="285">
        <v>0</v>
      </c>
      <c r="U50" s="284">
        <v>0</v>
      </c>
      <c r="V50" s="271">
        <v>0</v>
      </c>
      <c r="W50" s="270">
        <v>0</v>
      </c>
      <c r="X50" s="271">
        <v>0</v>
      </c>
      <c r="Y50" s="270">
        <v>0</v>
      </c>
      <c r="Z50" s="130">
        <v>0</v>
      </c>
      <c r="AA50" s="128">
        <v>0</v>
      </c>
      <c r="AB50" s="130">
        <v>0</v>
      </c>
      <c r="AC50" s="128">
        <v>0</v>
      </c>
      <c r="AD50" s="129">
        <v>0</v>
      </c>
      <c r="AE50" s="131">
        <v>0</v>
      </c>
      <c r="AF50" s="132"/>
      <c r="AG50" s="126"/>
      <c r="AH50" s="119"/>
      <c r="AI50" s="121"/>
      <c r="AJ50" s="122"/>
      <c r="AK50" s="121"/>
      <c r="AL50" s="122"/>
      <c r="AM50" s="119"/>
      <c r="AN50" s="120"/>
      <c r="AO50" s="119"/>
      <c r="AP50" s="121"/>
      <c r="AQ50" s="122"/>
      <c r="AR50" s="121"/>
      <c r="AS50" s="122"/>
      <c r="AT50" s="119"/>
      <c r="AU50" s="120"/>
      <c r="AV50" s="119"/>
      <c r="AW50" s="121"/>
      <c r="AX50" s="122"/>
      <c r="AY50" s="121"/>
      <c r="AZ50" s="122"/>
      <c r="BA50" s="119"/>
      <c r="BB50" s="120"/>
      <c r="BC50" s="119"/>
      <c r="BD50" s="121"/>
      <c r="BE50" s="122"/>
      <c r="BF50" s="121"/>
      <c r="BG50" s="122"/>
      <c r="BH50" s="119"/>
      <c r="BI50" s="120"/>
      <c r="BJ50" s="119"/>
      <c r="BK50" s="121"/>
      <c r="BL50" s="122"/>
      <c r="BM50" s="121"/>
    </row>
    <row r="51" spans="1:65" ht="15.95" customHeight="1">
      <c r="A51" s="114">
        <v>15</v>
      </c>
      <c r="B51" s="115">
        <v>0</v>
      </c>
      <c r="C51" s="116">
        <v>0</v>
      </c>
      <c r="D51" s="343">
        <v>0</v>
      </c>
      <c r="E51" s="341">
        <v>0</v>
      </c>
      <c r="F51" s="285">
        <v>0</v>
      </c>
      <c r="G51" s="284">
        <v>0</v>
      </c>
      <c r="H51" s="271">
        <v>0</v>
      </c>
      <c r="I51" s="270">
        <v>0</v>
      </c>
      <c r="J51" s="271">
        <v>0</v>
      </c>
      <c r="K51" s="270">
        <v>0</v>
      </c>
      <c r="L51" s="130">
        <v>0</v>
      </c>
      <c r="M51" s="128">
        <v>0</v>
      </c>
      <c r="N51" s="130">
        <v>0</v>
      </c>
      <c r="O51" s="128">
        <v>0</v>
      </c>
      <c r="P51" s="342">
        <v>0</v>
      </c>
      <c r="Q51" s="341">
        <v>0</v>
      </c>
      <c r="R51" s="342">
        <v>0</v>
      </c>
      <c r="S51" s="341">
        <v>0</v>
      </c>
      <c r="T51" s="285">
        <v>0</v>
      </c>
      <c r="U51" s="284">
        <v>0</v>
      </c>
      <c r="V51" s="271">
        <v>0</v>
      </c>
      <c r="W51" s="270">
        <v>0</v>
      </c>
      <c r="X51" s="271">
        <v>0</v>
      </c>
      <c r="Y51" s="270">
        <v>0</v>
      </c>
      <c r="Z51" s="130">
        <v>0</v>
      </c>
      <c r="AA51" s="128">
        <v>0</v>
      </c>
      <c r="AB51" s="130">
        <v>0</v>
      </c>
      <c r="AC51" s="128">
        <v>0</v>
      </c>
      <c r="AD51" s="342">
        <v>0</v>
      </c>
      <c r="AE51" s="341">
        <v>0</v>
      </c>
      <c r="AF51" s="129">
        <v>0</v>
      </c>
      <c r="AG51" s="131">
        <v>0</v>
      </c>
      <c r="AH51" s="132"/>
      <c r="AI51" s="126"/>
      <c r="AJ51" s="119"/>
      <c r="AK51" s="121"/>
      <c r="AL51" s="122"/>
      <c r="AM51" s="121"/>
      <c r="AN51" s="122"/>
      <c r="AO51" s="119"/>
      <c r="AP51" s="120"/>
      <c r="AQ51" s="119"/>
      <c r="AR51" s="121"/>
      <c r="AS51" s="122"/>
      <c r="AT51" s="121"/>
      <c r="AU51" s="122"/>
      <c r="AV51" s="119"/>
      <c r="AW51" s="120"/>
      <c r="AX51" s="119"/>
      <c r="AY51" s="121"/>
      <c r="AZ51" s="122"/>
      <c r="BA51" s="121"/>
      <c r="BB51" s="122"/>
      <c r="BC51" s="119"/>
      <c r="BD51" s="120"/>
      <c r="BE51" s="119"/>
      <c r="BF51" s="121"/>
      <c r="BG51" s="122"/>
      <c r="BH51" s="121"/>
      <c r="BI51" s="122"/>
      <c r="BJ51" s="122"/>
      <c r="BK51" s="121"/>
      <c r="BL51" s="122"/>
      <c r="BM51" s="121"/>
    </row>
    <row r="52" spans="1:65" ht="15.95" customHeight="1">
      <c r="A52" s="114">
        <v>16</v>
      </c>
      <c r="B52" s="115">
        <v>0</v>
      </c>
      <c r="C52" s="116">
        <v>0</v>
      </c>
      <c r="D52" s="343">
        <v>0</v>
      </c>
      <c r="E52" s="341">
        <v>0</v>
      </c>
      <c r="F52" s="285">
        <v>0</v>
      </c>
      <c r="G52" s="284">
        <v>0</v>
      </c>
      <c r="H52" s="271">
        <v>0</v>
      </c>
      <c r="I52" s="270">
        <v>0</v>
      </c>
      <c r="J52" s="271">
        <v>0</v>
      </c>
      <c r="K52" s="270">
        <v>0</v>
      </c>
      <c r="L52" s="130">
        <v>0</v>
      </c>
      <c r="M52" s="128">
        <v>0</v>
      </c>
      <c r="N52" s="130">
        <v>0</v>
      </c>
      <c r="O52" s="128">
        <v>0</v>
      </c>
      <c r="P52" s="342">
        <v>0</v>
      </c>
      <c r="Q52" s="341">
        <v>0</v>
      </c>
      <c r="R52" s="342">
        <v>0</v>
      </c>
      <c r="S52" s="341">
        <v>0</v>
      </c>
      <c r="T52" s="285">
        <v>0</v>
      </c>
      <c r="U52" s="284">
        <v>0</v>
      </c>
      <c r="V52" s="271">
        <v>0</v>
      </c>
      <c r="W52" s="270">
        <v>0</v>
      </c>
      <c r="X52" s="271">
        <v>0</v>
      </c>
      <c r="Y52" s="270">
        <v>0</v>
      </c>
      <c r="Z52" s="130">
        <v>0</v>
      </c>
      <c r="AA52" s="128">
        <v>0</v>
      </c>
      <c r="AB52" s="130">
        <v>0</v>
      </c>
      <c r="AC52" s="128">
        <v>0</v>
      </c>
      <c r="AD52" s="342">
        <v>0</v>
      </c>
      <c r="AE52" s="341">
        <v>0</v>
      </c>
      <c r="AF52" s="342">
        <v>0</v>
      </c>
      <c r="AG52" s="341">
        <v>0</v>
      </c>
      <c r="AH52" s="129">
        <v>0</v>
      </c>
      <c r="AI52" s="131">
        <v>0</v>
      </c>
      <c r="AJ52" s="132"/>
      <c r="AK52" s="126"/>
      <c r="AL52" s="119"/>
      <c r="AM52" s="121"/>
      <c r="AN52" s="122"/>
      <c r="AO52" s="121"/>
      <c r="AP52" s="122"/>
      <c r="AQ52" s="119"/>
      <c r="AR52" s="120"/>
      <c r="AS52" s="119"/>
      <c r="AT52" s="121"/>
      <c r="AU52" s="122"/>
      <c r="AV52" s="121"/>
      <c r="AW52" s="122"/>
      <c r="AX52" s="119"/>
      <c r="AY52" s="120"/>
      <c r="AZ52" s="119"/>
      <c r="BA52" s="121"/>
      <c r="BB52" s="122"/>
      <c r="BC52" s="121"/>
      <c r="BD52" s="122"/>
      <c r="BE52" s="119"/>
      <c r="BF52" s="120"/>
      <c r="BG52" s="119"/>
      <c r="BH52" s="121"/>
      <c r="BI52" s="122"/>
      <c r="BJ52" s="121"/>
      <c r="BK52" s="122"/>
      <c r="BL52" s="122"/>
      <c r="BM52" s="121"/>
    </row>
    <row r="53" spans="1:65" ht="15.95" customHeight="1">
      <c r="A53" s="114">
        <v>17</v>
      </c>
      <c r="B53" s="115">
        <v>0</v>
      </c>
      <c r="C53" s="116">
        <v>0</v>
      </c>
      <c r="D53" s="343">
        <v>0</v>
      </c>
      <c r="E53" s="341">
        <v>0</v>
      </c>
      <c r="F53" s="283">
        <v>0</v>
      </c>
      <c r="G53" s="284">
        <v>0</v>
      </c>
      <c r="H53" s="271">
        <v>0</v>
      </c>
      <c r="I53" s="270">
        <v>0</v>
      </c>
      <c r="J53" s="271">
        <v>0</v>
      </c>
      <c r="K53" s="270">
        <v>0</v>
      </c>
      <c r="L53" s="130">
        <v>0</v>
      </c>
      <c r="M53" s="128">
        <v>0</v>
      </c>
      <c r="N53" s="130">
        <v>0</v>
      </c>
      <c r="O53" s="128">
        <v>0</v>
      </c>
      <c r="P53" s="342">
        <v>0</v>
      </c>
      <c r="Q53" s="341">
        <v>0</v>
      </c>
      <c r="R53" s="342">
        <v>0</v>
      </c>
      <c r="S53" s="341">
        <v>0</v>
      </c>
      <c r="T53" s="285">
        <v>0</v>
      </c>
      <c r="U53" s="284">
        <v>0</v>
      </c>
      <c r="V53" s="271">
        <v>0</v>
      </c>
      <c r="W53" s="270">
        <v>0</v>
      </c>
      <c r="X53" s="271">
        <v>0</v>
      </c>
      <c r="Y53" s="270">
        <v>0</v>
      </c>
      <c r="Z53" s="130">
        <v>0</v>
      </c>
      <c r="AA53" s="128">
        <v>0</v>
      </c>
      <c r="AB53" s="130">
        <v>0</v>
      </c>
      <c r="AC53" s="128">
        <v>0</v>
      </c>
      <c r="AD53" s="342">
        <v>0</v>
      </c>
      <c r="AE53" s="341">
        <v>0</v>
      </c>
      <c r="AF53" s="342">
        <v>0</v>
      </c>
      <c r="AG53" s="341">
        <v>0</v>
      </c>
      <c r="AH53" s="285">
        <v>0</v>
      </c>
      <c r="AI53" s="284">
        <v>0</v>
      </c>
      <c r="AJ53" s="129">
        <v>0</v>
      </c>
      <c r="AK53" s="131">
        <v>0</v>
      </c>
      <c r="AL53" s="132"/>
      <c r="AM53" s="126"/>
      <c r="AN53" s="119"/>
      <c r="AO53" s="121"/>
      <c r="AP53" s="122"/>
      <c r="AQ53" s="121"/>
      <c r="AR53" s="122"/>
      <c r="AS53" s="119"/>
      <c r="AT53" s="120"/>
      <c r="AU53" s="119"/>
      <c r="AV53" s="121"/>
      <c r="AW53" s="122"/>
      <c r="AX53" s="121"/>
      <c r="AY53" s="122"/>
      <c r="AZ53" s="119"/>
      <c r="BA53" s="120"/>
      <c r="BB53" s="119"/>
      <c r="BC53" s="121"/>
      <c r="BD53" s="122"/>
      <c r="BE53" s="121"/>
      <c r="BF53" s="122"/>
      <c r="BG53" s="119"/>
      <c r="BH53" s="120"/>
      <c r="BI53" s="119"/>
      <c r="BJ53" s="121"/>
      <c r="BK53" s="122"/>
      <c r="BL53" s="121"/>
      <c r="BM53" s="122"/>
    </row>
    <row r="54" spans="1:65" ht="15.95" customHeight="1">
      <c r="A54" s="114">
        <v>18</v>
      </c>
      <c r="B54" s="115">
        <v>0</v>
      </c>
      <c r="C54" s="116">
        <v>0</v>
      </c>
      <c r="D54" s="343">
        <v>0</v>
      </c>
      <c r="E54" s="341">
        <v>0</v>
      </c>
      <c r="F54" s="283">
        <v>0</v>
      </c>
      <c r="G54" s="284">
        <v>0</v>
      </c>
      <c r="H54" s="271">
        <v>0</v>
      </c>
      <c r="I54" s="270">
        <v>0</v>
      </c>
      <c r="J54" s="271">
        <v>0</v>
      </c>
      <c r="K54" s="270">
        <v>0</v>
      </c>
      <c r="L54" s="130">
        <v>0</v>
      </c>
      <c r="M54" s="128">
        <v>0</v>
      </c>
      <c r="N54" s="130">
        <v>0</v>
      </c>
      <c r="O54" s="128">
        <v>0</v>
      </c>
      <c r="P54" s="342">
        <v>0</v>
      </c>
      <c r="Q54" s="341">
        <v>0</v>
      </c>
      <c r="R54" s="342">
        <v>0</v>
      </c>
      <c r="S54" s="341">
        <v>0</v>
      </c>
      <c r="T54" s="285">
        <v>0</v>
      </c>
      <c r="U54" s="284">
        <v>0</v>
      </c>
      <c r="V54" s="271">
        <v>0</v>
      </c>
      <c r="W54" s="270">
        <v>0</v>
      </c>
      <c r="X54" s="271">
        <v>0</v>
      </c>
      <c r="Y54" s="270">
        <v>0</v>
      </c>
      <c r="Z54" s="130">
        <v>0</v>
      </c>
      <c r="AA54" s="128">
        <v>0</v>
      </c>
      <c r="AB54" s="130">
        <v>0</v>
      </c>
      <c r="AC54" s="128">
        <v>0</v>
      </c>
      <c r="AD54" s="342">
        <v>0</v>
      </c>
      <c r="AE54" s="341">
        <v>0</v>
      </c>
      <c r="AF54" s="342">
        <v>0</v>
      </c>
      <c r="AG54" s="341">
        <v>0</v>
      </c>
      <c r="AH54" s="285">
        <v>0</v>
      </c>
      <c r="AI54" s="284">
        <v>0</v>
      </c>
      <c r="AJ54" s="271">
        <v>0</v>
      </c>
      <c r="AK54" s="270">
        <v>0</v>
      </c>
      <c r="AL54" s="129">
        <v>0</v>
      </c>
      <c r="AM54" s="131">
        <v>0</v>
      </c>
      <c r="AN54" s="132"/>
      <c r="AO54" s="126"/>
      <c r="AP54" s="119"/>
      <c r="AQ54" s="121"/>
      <c r="AR54" s="122"/>
      <c r="AS54" s="121"/>
      <c r="AT54" s="122"/>
      <c r="AU54" s="119"/>
      <c r="AV54" s="120"/>
      <c r="AW54" s="119"/>
      <c r="AX54" s="121"/>
      <c r="AY54" s="122"/>
      <c r="AZ54" s="121"/>
      <c r="BA54" s="122"/>
      <c r="BB54" s="119"/>
      <c r="BC54" s="120"/>
      <c r="BD54" s="119"/>
      <c r="BE54" s="121"/>
      <c r="BF54" s="122"/>
      <c r="BG54" s="121"/>
      <c r="BH54" s="122"/>
      <c r="BI54" s="119"/>
      <c r="BJ54" s="120"/>
      <c r="BK54" s="119"/>
      <c r="BL54" s="121"/>
      <c r="BM54" s="122"/>
    </row>
    <row r="55" spans="1:65" ht="15.95" customHeight="1">
      <c r="A55" s="114">
        <v>19</v>
      </c>
      <c r="B55" s="115">
        <v>0</v>
      </c>
      <c r="C55" s="116">
        <v>0</v>
      </c>
      <c r="D55" s="343">
        <v>0</v>
      </c>
      <c r="E55" s="341">
        <v>0</v>
      </c>
      <c r="F55" s="283">
        <v>0</v>
      </c>
      <c r="G55" s="284">
        <v>0</v>
      </c>
      <c r="H55" s="271">
        <v>0</v>
      </c>
      <c r="I55" s="270">
        <v>0</v>
      </c>
      <c r="J55" s="271">
        <v>0</v>
      </c>
      <c r="K55" s="270">
        <v>0</v>
      </c>
      <c r="L55" s="130">
        <v>0</v>
      </c>
      <c r="M55" s="128">
        <v>0</v>
      </c>
      <c r="N55" s="130">
        <v>0</v>
      </c>
      <c r="O55" s="128">
        <v>0</v>
      </c>
      <c r="P55" s="342">
        <v>0</v>
      </c>
      <c r="Q55" s="341">
        <v>0</v>
      </c>
      <c r="R55" s="342">
        <v>0</v>
      </c>
      <c r="S55" s="341">
        <v>0</v>
      </c>
      <c r="T55" s="285">
        <v>0</v>
      </c>
      <c r="U55" s="284">
        <v>0</v>
      </c>
      <c r="V55" s="271">
        <v>0</v>
      </c>
      <c r="W55" s="270">
        <v>0</v>
      </c>
      <c r="X55" s="271">
        <v>0</v>
      </c>
      <c r="Y55" s="270">
        <v>0</v>
      </c>
      <c r="Z55" s="130">
        <v>0</v>
      </c>
      <c r="AA55" s="128">
        <v>0</v>
      </c>
      <c r="AB55" s="130">
        <v>0</v>
      </c>
      <c r="AC55" s="128">
        <v>0</v>
      </c>
      <c r="AD55" s="342">
        <v>0</v>
      </c>
      <c r="AE55" s="341">
        <v>0</v>
      </c>
      <c r="AF55" s="342">
        <v>0</v>
      </c>
      <c r="AG55" s="341">
        <v>0</v>
      </c>
      <c r="AH55" s="285">
        <v>0</v>
      </c>
      <c r="AI55" s="284">
        <v>0</v>
      </c>
      <c r="AJ55" s="271">
        <v>0</v>
      </c>
      <c r="AK55" s="270">
        <v>0</v>
      </c>
      <c r="AL55" s="271">
        <v>0</v>
      </c>
      <c r="AM55" s="270">
        <v>0</v>
      </c>
      <c r="AN55" s="129">
        <v>0</v>
      </c>
      <c r="AO55" s="131">
        <v>0</v>
      </c>
      <c r="AP55" s="132"/>
      <c r="AQ55" s="126"/>
      <c r="AR55" s="119"/>
      <c r="AS55" s="121"/>
      <c r="AT55" s="122"/>
      <c r="AU55" s="121"/>
      <c r="AV55" s="122"/>
      <c r="AW55" s="119"/>
      <c r="AX55" s="120"/>
      <c r="AY55" s="119"/>
      <c r="AZ55" s="121"/>
      <c r="BA55" s="122"/>
      <c r="BB55" s="121"/>
      <c r="BC55" s="122"/>
      <c r="BD55" s="119"/>
      <c r="BE55" s="120"/>
      <c r="BF55" s="119"/>
      <c r="BG55" s="121"/>
      <c r="BH55" s="122"/>
      <c r="BI55" s="121"/>
      <c r="BJ55" s="122"/>
      <c r="BK55" s="121"/>
      <c r="BL55" s="122"/>
      <c r="BM55" s="121"/>
    </row>
    <row r="56" spans="1:65" ht="15.95" customHeight="1">
      <c r="A56" s="114">
        <v>20</v>
      </c>
      <c r="B56" s="115">
        <v>0</v>
      </c>
      <c r="C56" s="116">
        <v>0</v>
      </c>
      <c r="D56" s="343">
        <v>0</v>
      </c>
      <c r="E56" s="341">
        <v>0</v>
      </c>
      <c r="F56" s="285">
        <v>0</v>
      </c>
      <c r="G56" s="284">
        <v>0</v>
      </c>
      <c r="H56" s="271">
        <v>0</v>
      </c>
      <c r="I56" s="270">
        <v>0</v>
      </c>
      <c r="J56" s="271">
        <v>0</v>
      </c>
      <c r="K56" s="270">
        <v>0</v>
      </c>
      <c r="L56" s="130">
        <v>0</v>
      </c>
      <c r="M56" s="128">
        <v>0</v>
      </c>
      <c r="N56" s="130">
        <v>0</v>
      </c>
      <c r="O56" s="128">
        <v>0</v>
      </c>
      <c r="P56" s="342">
        <v>0</v>
      </c>
      <c r="Q56" s="341">
        <v>0</v>
      </c>
      <c r="R56" s="342">
        <v>0</v>
      </c>
      <c r="S56" s="341">
        <v>0</v>
      </c>
      <c r="T56" s="285">
        <v>0</v>
      </c>
      <c r="U56" s="284">
        <v>0</v>
      </c>
      <c r="V56" s="271">
        <v>0</v>
      </c>
      <c r="W56" s="270">
        <v>0</v>
      </c>
      <c r="X56" s="271">
        <v>0</v>
      </c>
      <c r="Y56" s="270">
        <v>0</v>
      </c>
      <c r="Z56" s="130">
        <v>0</v>
      </c>
      <c r="AA56" s="128">
        <v>0</v>
      </c>
      <c r="AB56" s="130">
        <v>0</v>
      </c>
      <c r="AC56" s="128">
        <v>0</v>
      </c>
      <c r="AD56" s="342">
        <v>0</v>
      </c>
      <c r="AE56" s="341">
        <v>0</v>
      </c>
      <c r="AF56" s="342">
        <v>0</v>
      </c>
      <c r="AG56" s="341">
        <v>0</v>
      </c>
      <c r="AH56" s="285">
        <v>0</v>
      </c>
      <c r="AI56" s="284">
        <v>0</v>
      </c>
      <c r="AJ56" s="271">
        <v>0</v>
      </c>
      <c r="AK56" s="270">
        <v>0</v>
      </c>
      <c r="AL56" s="271">
        <v>0</v>
      </c>
      <c r="AM56" s="270">
        <v>0</v>
      </c>
      <c r="AN56" s="130">
        <v>0</v>
      </c>
      <c r="AO56" s="128">
        <v>0</v>
      </c>
      <c r="AP56" s="129">
        <v>0</v>
      </c>
      <c r="AQ56" s="131">
        <v>0</v>
      </c>
      <c r="AR56" s="132"/>
      <c r="AS56" s="126"/>
      <c r="AT56" s="119"/>
      <c r="AU56" s="121"/>
      <c r="AV56" s="122"/>
      <c r="AW56" s="121"/>
      <c r="AX56" s="122"/>
      <c r="AY56" s="119"/>
      <c r="AZ56" s="120"/>
      <c r="BA56" s="119"/>
      <c r="BB56" s="121"/>
      <c r="BC56" s="122"/>
      <c r="BD56" s="121"/>
      <c r="BE56" s="122"/>
      <c r="BF56" s="119"/>
      <c r="BG56" s="120"/>
      <c r="BH56" s="119"/>
      <c r="BI56" s="121"/>
      <c r="BJ56" s="122"/>
      <c r="BK56" s="121"/>
      <c r="BL56" s="122"/>
      <c r="BM56" s="121"/>
    </row>
    <row r="57" spans="1:65" ht="15.95" customHeight="1">
      <c r="A57" s="114">
        <v>21</v>
      </c>
      <c r="B57" s="115">
        <v>0</v>
      </c>
      <c r="C57" s="116">
        <v>0</v>
      </c>
      <c r="D57" s="343">
        <v>0</v>
      </c>
      <c r="E57" s="341">
        <v>0</v>
      </c>
      <c r="F57" s="285">
        <v>0</v>
      </c>
      <c r="G57" s="284">
        <v>0</v>
      </c>
      <c r="H57" s="271">
        <v>0</v>
      </c>
      <c r="I57" s="270">
        <v>0</v>
      </c>
      <c r="J57" s="271">
        <v>0</v>
      </c>
      <c r="K57" s="270">
        <v>0</v>
      </c>
      <c r="L57" s="130">
        <v>0</v>
      </c>
      <c r="M57" s="128">
        <v>0</v>
      </c>
      <c r="N57" s="130">
        <v>0</v>
      </c>
      <c r="O57" s="128">
        <v>0</v>
      </c>
      <c r="P57" s="342">
        <v>0</v>
      </c>
      <c r="Q57" s="341">
        <v>0</v>
      </c>
      <c r="R57" s="342">
        <v>0</v>
      </c>
      <c r="S57" s="341">
        <v>0</v>
      </c>
      <c r="T57" s="285">
        <v>0</v>
      </c>
      <c r="U57" s="284">
        <v>0</v>
      </c>
      <c r="V57" s="271">
        <v>0</v>
      </c>
      <c r="W57" s="270">
        <v>0</v>
      </c>
      <c r="X57" s="271">
        <v>0</v>
      </c>
      <c r="Y57" s="270">
        <v>0</v>
      </c>
      <c r="Z57" s="130">
        <v>0</v>
      </c>
      <c r="AA57" s="128">
        <v>0</v>
      </c>
      <c r="AB57" s="130">
        <v>0</v>
      </c>
      <c r="AC57" s="128">
        <v>0</v>
      </c>
      <c r="AD57" s="342">
        <v>0</v>
      </c>
      <c r="AE57" s="341">
        <v>0</v>
      </c>
      <c r="AF57" s="342">
        <v>0</v>
      </c>
      <c r="AG57" s="341">
        <v>0</v>
      </c>
      <c r="AH57" s="285">
        <v>0</v>
      </c>
      <c r="AI57" s="284">
        <v>0</v>
      </c>
      <c r="AJ57" s="271">
        <v>0</v>
      </c>
      <c r="AK57" s="270">
        <v>0</v>
      </c>
      <c r="AL57" s="271">
        <v>0</v>
      </c>
      <c r="AM57" s="270">
        <v>0</v>
      </c>
      <c r="AN57" s="130">
        <v>0</v>
      </c>
      <c r="AO57" s="128">
        <v>0</v>
      </c>
      <c r="AP57" s="130">
        <v>0</v>
      </c>
      <c r="AQ57" s="128">
        <v>0</v>
      </c>
      <c r="AR57" s="129">
        <v>0</v>
      </c>
      <c r="AS57" s="131">
        <v>0</v>
      </c>
      <c r="AT57" s="132"/>
      <c r="AU57" s="126"/>
      <c r="AV57" s="119"/>
      <c r="AW57" s="121"/>
      <c r="AX57" s="122"/>
      <c r="AY57" s="121"/>
      <c r="AZ57" s="122"/>
      <c r="BA57" s="119"/>
      <c r="BB57" s="120"/>
      <c r="BC57" s="119"/>
      <c r="BD57" s="121"/>
      <c r="BE57" s="122"/>
      <c r="BF57" s="121"/>
      <c r="BG57" s="122"/>
      <c r="BH57" s="119"/>
      <c r="BI57" s="120"/>
      <c r="BJ57" s="119"/>
      <c r="BK57" s="121"/>
      <c r="BL57" s="122"/>
      <c r="BM57" s="121"/>
    </row>
    <row r="58" spans="1:65" ht="15.95" customHeight="1">
      <c r="A58" s="114">
        <v>22</v>
      </c>
      <c r="B58" s="115">
        <v>0</v>
      </c>
      <c r="C58" s="116">
        <v>0</v>
      </c>
      <c r="D58" s="343">
        <v>0</v>
      </c>
      <c r="E58" s="341">
        <v>0</v>
      </c>
      <c r="F58" s="285">
        <v>0</v>
      </c>
      <c r="G58" s="284">
        <v>0</v>
      </c>
      <c r="H58" s="271">
        <v>0</v>
      </c>
      <c r="I58" s="270">
        <v>0</v>
      </c>
      <c r="J58" s="271">
        <v>0</v>
      </c>
      <c r="K58" s="270">
        <v>0</v>
      </c>
      <c r="L58" s="130">
        <v>0</v>
      </c>
      <c r="M58" s="128">
        <v>0</v>
      </c>
      <c r="N58" s="130">
        <v>0</v>
      </c>
      <c r="O58" s="128">
        <v>0</v>
      </c>
      <c r="P58" s="342">
        <v>0</v>
      </c>
      <c r="Q58" s="341">
        <v>0</v>
      </c>
      <c r="R58" s="342">
        <v>0</v>
      </c>
      <c r="S58" s="341">
        <v>0</v>
      </c>
      <c r="T58" s="285">
        <v>0</v>
      </c>
      <c r="U58" s="284">
        <v>0</v>
      </c>
      <c r="V58" s="271">
        <v>0</v>
      </c>
      <c r="W58" s="270">
        <v>0</v>
      </c>
      <c r="X58" s="271">
        <v>0</v>
      </c>
      <c r="Y58" s="270">
        <v>0</v>
      </c>
      <c r="Z58" s="130">
        <v>0</v>
      </c>
      <c r="AA58" s="128">
        <v>0</v>
      </c>
      <c r="AB58" s="130">
        <v>0</v>
      </c>
      <c r="AC58" s="128">
        <v>0</v>
      </c>
      <c r="AD58" s="342">
        <v>0</v>
      </c>
      <c r="AE58" s="341">
        <v>0</v>
      </c>
      <c r="AF58" s="342">
        <v>0</v>
      </c>
      <c r="AG58" s="341">
        <v>0</v>
      </c>
      <c r="AH58" s="285">
        <v>0</v>
      </c>
      <c r="AI58" s="284">
        <v>0</v>
      </c>
      <c r="AJ58" s="271">
        <v>0</v>
      </c>
      <c r="AK58" s="270">
        <v>0</v>
      </c>
      <c r="AL58" s="271">
        <v>0</v>
      </c>
      <c r="AM58" s="270">
        <v>0</v>
      </c>
      <c r="AN58" s="130">
        <v>0</v>
      </c>
      <c r="AO58" s="128">
        <v>0</v>
      </c>
      <c r="AP58" s="130">
        <v>0</v>
      </c>
      <c r="AQ58" s="128">
        <v>0</v>
      </c>
      <c r="AR58" s="342">
        <v>0</v>
      </c>
      <c r="AS58" s="341">
        <v>0</v>
      </c>
      <c r="AT58" s="129">
        <v>0</v>
      </c>
      <c r="AU58" s="131">
        <v>0</v>
      </c>
      <c r="AV58" s="132"/>
      <c r="AW58" s="126"/>
      <c r="AX58" s="119"/>
      <c r="AY58" s="121"/>
      <c r="AZ58" s="122"/>
      <c r="BA58" s="121"/>
      <c r="BB58" s="122"/>
      <c r="BC58" s="119"/>
      <c r="BD58" s="120"/>
      <c r="BE58" s="119"/>
      <c r="BF58" s="121"/>
      <c r="BG58" s="122"/>
      <c r="BH58" s="121"/>
      <c r="BI58" s="122"/>
      <c r="BJ58" s="119"/>
      <c r="BK58" s="120"/>
      <c r="BL58" s="119"/>
      <c r="BM58" s="121"/>
    </row>
    <row r="59" spans="1:65" ht="15.95" customHeight="1">
      <c r="A59" s="114">
        <v>23</v>
      </c>
      <c r="B59" s="115">
        <v>0</v>
      </c>
      <c r="C59" s="116">
        <v>0</v>
      </c>
      <c r="D59" s="343">
        <v>0</v>
      </c>
      <c r="E59" s="341">
        <v>0</v>
      </c>
      <c r="F59" s="283">
        <v>0</v>
      </c>
      <c r="G59" s="284">
        <v>0</v>
      </c>
      <c r="H59" s="271">
        <v>0</v>
      </c>
      <c r="I59" s="270">
        <v>0</v>
      </c>
      <c r="J59" s="271">
        <v>0</v>
      </c>
      <c r="K59" s="270">
        <v>0</v>
      </c>
      <c r="L59" s="130">
        <v>0</v>
      </c>
      <c r="M59" s="128">
        <v>0</v>
      </c>
      <c r="N59" s="130">
        <v>0</v>
      </c>
      <c r="O59" s="128">
        <v>0</v>
      </c>
      <c r="P59" s="342">
        <v>0</v>
      </c>
      <c r="Q59" s="341">
        <v>0</v>
      </c>
      <c r="R59" s="342">
        <v>0</v>
      </c>
      <c r="S59" s="341">
        <v>0</v>
      </c>
      <c r="T59" s="285">
        <v>0</v>
      </c>
      <c r="U59" s="284">
        <v>0</v>
      </c>
      <c r="V59" s="271">
        <v>0</v>
      </c>
      <c r="W59" s="270">
        <v>0</v>
      </c>
      <c r="X59" s="271">
        <v>0</v>
      </c>
      <c r="Y59" s="270">
        <v>0</v>
      </c>
      <c r="Z59" s="130">
        <v>0</v>
      </c>
      <c r="AA59" s="128">
        <v>0</v>
      </c>
      <c r="AB59" s="130">
        <v>0</v>
      </c>
      <c r="AC59" s="128">
        <v>0</v>
      </c>
      <c r="AD59" s="342">
        <v>0</v>
      </c>
      <c r="AE59" s="341">
        <v>0</v>
      </c>
      <c r="AF59" s="342">
        <v>0</v>
      </c>
      <c r="AG59" s="341">
        <v>0</v>
      </c>
      <c r="AH59" s="285">
        <v>0</v>
      </c>
      <c r="AI59" s="284">
        <v>0</v>
      </c>
      <c r="AJ59" s="271">
        <v>0</v>
      </c>
      <c r="AK59" s="270">
        <v>0</v>
      </c>
      <c r="AL59" s="271">
        <v>0</v>
      </c>
      <c r="AM59" s="270">
        <v>0</v>
      </c>
      <c r="AN59" s="130">
        <v>0</v>
      </c>
      <c r="AO59" s="128">
        <v>0</v>
      </c>
      <c r="AP59" s="130">
        <v>0</v>
      </c>
      <c r="AQ59" s="128">
        <v>0</v>
      </c>
      <c r="AR59" s="342">
        <v>0</v>
      </c>
      <c r="AS59" s="341">
        <v>0</v>
      </c>
      <c r="AT59" s="342">
        <v>0</v>
      </c>
      <c r="AU59" s="341">
        <v>0</v>
      </c>
      <c r="AV59" s="129">
        <v>0</v>
      </c>
      <c r="AW59" s="131">
        <v>0</v>
      </c>
      <c r="AX59" s="132"/>
      <c r="AY59" s="126"/>
      <c r="AZ59" s="119"/>
      <c r="BA59" s="121"/>
      <c r="BB59" s="122"/>
      <c r="BC59" s="121"/>
      <c r="BD59" s="122"/>
      <c r="BE59" s="119"/>
      <c r="BF59" s="120"/>
      <c r="BG59" s="119"/>
      <c r="BH59" s="121"/>
      <c r="BI59" s="122"/>
      <c r="BJ59" s="121"/>
      <c r="BK59" s="122"/>
      <c r="BL59" s="122"/>
      <c r="BM59" s="121"/>
    </row>
    <row r="60" spans="1:65" ht="15.95" customHeight="1">
      <c r="A60" s="114">
        <v>24</v>
      </c>
      <c r="B60" s="115">
        <v>0</v>
      </c>
      <c r="C60" s="116">
        <v>0</v>
      </c>
      <c r="D60" s="343">
        <v>0</v>
      </c>
      <c r="E60" s="341">
        <v>0</v>
      </c>
      <c r="F60" s="283">
        <v>0</v>
      </c>
      <c r="G60" s="284">
        <v>0</v>
      </c>
      <c r="H60" s="271">
        <v>0</v>
      </c>
      <c r="I60" s="270">
        <v>0</v>
      </c>
      <c r="J60" s="271">
        <v>0</v>
      </c>
      <c r="K60" s="270">
        <v>0</v>
      </c>
      <c r="L60" s="130">
        <v>0</v>
      </c>
      <c r="M60" s="128">
        <v>0</v>
      </c>
      <c r="N60" s="130">
        <v>0</v>
      </c>
      <c r="O60" s="128">
        <v>0</v>
      </c>
      <c r="P60" s="342">
        <v>0</v>
      </c>
      <c r="Q60" s="341">
        <v>0</v>
      </c>
      <c r="R60" s="342">
        <v>0</v>
      </c>
      <c r="S60" s="341">
        <v>0</v>
      </c>
      <c r="T60" s="285">
        <v>0</v>
      </c>
      <c r="U60" s="284">
        <v>0</v>
      </c>
      <c r="V60" s="271">
        <v>0</v>
      </c>
      <c r="W60" s="270">
        <v>0</v>
      </c>
      <c r="X60" s="271">
        <v>0</v>
      </c>
      <c r="Y60" s="270">
        <v>0</v>
      </c>
      <c r="Z60" s="130">
        <v>0</v>
      </c>
      <c r="AA60" s="128">
        <v>0</v>
      </c>
      <c r="AB60" s="130">
        <v>0</v>
      </c>
      <c r="AC60" s="128">
        <v>0</v>
      </c>
      <c r="AD60" s="342">
        <v>0</v>
      </c>
      <c r="AE60" s="341">
        <v>0</v>
      </c>
      <c r="AF60" s="342">
        <v>0</v>
      </c>
      <c r="AG60" s="341">
        <v>0</v>
      </c>
      <c r="AH60" s="285">
        <v>0</v>
      </c>
      <c r="AI60" s="284">
        <v>0</v>
      </c>
      <c r="AJ60" s="271">
        <v>0</v>
      </c>
      <c r="AK60" s="270">
        <v>0</v>
      </c>
      <c r="AL60" s="271">
        <v>0</v>
      </c>
      <c r="AM60" s="270">
        <v>0</v>
      </c>
      <c r="AN60" s="130">
        <v>0</v>
      </c>
      <c r="AO60" s="128">
        <v>0</v>
      </c>
      <c r="AP60" s="130">
        <v>0</v>
      </c>
      <c r="AQ60" s="128">
        <v>0</v>
      </c>
      <c r="AR60" s="342">
        <v>0</v>
      </c>
      <c r="AS60" s="341">
        <v>0</v>
      </c>
      <c r="AT60" s="342">
        <v>0</v>
      </c>
      <c r="AU60" s="341">
        <v>0</v>
      </c>
      <c r="AV60" s="285">
        <v>0</v>
      </c>
      <c r="AW60" s="284">
        <v>0</v>
      </c>
      <c r="AX60" s="129">
        <v>0</v>
      </c>
      <c r="AY60" s="131">
        <v>0</v>
      </c>
      <c r="AZ60" s="132"/>
      <c r="BA60" s="126"/>
      <c r="BB60" s="119"/>
      <c r="BC60" s="121"/>
      <c r="BD60" s="122"/>
      <c r="BE60" s="121"/>
      <c r="BF60" s="122"/>
      <c r="BG60" s="119"/>
      <c r="BH60" s="120"/>
      <c r="BI60" s="119"/>
      <c r="BJ60" s="121"/>
      <c r="BK60" s="122"/>
      <c r="BL60" s="121"/>
      <c r="BM60" s="122"/>
    </row>
    <row r="61" spans="1:65" ht="15.95" customHeight="1">
      <c r="A61" s="114">
        <v>25</v>
      </c>
      <c r="B61" s="115">
        <v>0</v>
      </c>
      <c r="C61" s="116">
        <v>0</v>
      </c>
      <c r="D61" s="343">
        <v>0</v>
      </c>
      <c r="E61" s="341">
        <v>0</v>
      </c>
      <c r="F61" s="283">
        <v>0</v>
      </c>
      <c r="G61" s="284">
        <v>0</v>
      </c>
      <c r="H61" s="271">
        <v>0</v>
      </c>
      <c r="I61" s="270">
        <v>0</v>
      </c>
      <c r="J61" s="271">
        <v>0</v>
      </c>
      <c r="K61" s="270">
        <v>0</v>
      </c>
      <c r="L61" s="130">
        <v>0</v>
      </c>
      <c r="M61" s="128">
        <v>0</v>
      </c>
      <c r="N61" s="130">
        <v>0</v>
      </c>
      <c r="O61" s="128">
        <v>0</v>
      </c>
      <c r="P61" s="342">
        <v>0</v>
      </c>
      <c r="Q61" s="341">
        <v>0</v>
      </c>
      <c r="R61" s="342">
        <v>0</v>
      </c>
      <c r="S61" s="341">
        <v>0</v>
      </c>
      <c r="T61" s="285">
        <v>0</v>
      </c>
      <c r="U61" s="284">
        <v>0</v>
      </c>
      <c r="V61" s="271">
        <v>0</v>
      </c>
      <c r="W61" s="270">
        <v>0</v>
      </c>
      <c r="X61" s="271">
        <v>0</v>
      </c>
      <c r="Y61" s="270">
        <v>0</v>
      </c>
      <c r="Z61" s="130">
        <v>0</v>
      </c>
      <c r="AA61" s="128">
        <v>0</v>
      </c>
      <c r="AB61" s="130">
        <v>0</v>
      </c>
      <c r="AC61" s="128">
        <v>0</v>
      </c>
      <c r="AD61" s="342">
        <v>0</v>
      </c>
      <c r="AE61" s="341">
        <v>0</v>
      </c>
      <c r="AF61" s="342">
        <v>0</v>
      </c>
      <c r="AG61" s="341">
        <v>0</v>
      </c>
      <c r="AH61" s="285">
        <v>0</v>
      </c>
      <c r="AI61" s="284">
        <v>0</v>
      </c>
      <c r="AJ61" s="271">
        <v>0</v>
      </c>
      <c r="AK61" s="270">
        <v>0</v>
      </c>
      <c r="AL61" s="271">
        <v>0</v>
      </c>
      <c r="AM61" s="270">
        <v>0</v>
      </c>
      <c r="AN61" s="130">
        <v>0</v>
      </c>
      <c r="AO61" s="128">
        <v>0</v>
      </c>
      <c r="AP61" s="130">
        <v>0</v>
      </c>
      <c r="AQ61" s="128">
        <v>0</v>
      </c>
      <c r="AR61" s="342">
        <v>0</v>
      </c>
      <c r="AS61" s="341">
        <v>0</v>
      </c>
      <c r="AT61" s="342">
        <v>0</v>
      </c>
      <c r="AU61" s="341">
        <v>0</v>
      </c>
      <c r="AV61" s="285">
        <v>0</v>
      </c>
      <c r="AW61" s="284">
        <v>0</v>
      </c>
      <c r="AX61" s="271">
        <v>0</v>
      </c>
      <c r="AY61" s="270">
        <v>0</v>
      </c>
      <c r="AZ61" s="129">
        <v>0</v>
      </c>
      <c r="BA61" s="131">
        <v>0</v>
      </c>
      <c r="BB61" s="132"/>
      <c r="BC61" s="126"/>
      <c r="BD61" s="119"/>
      <c r="BE61" s="121"/>
      <c r="BF61" s="122"/>
      <c r="BG61" s="121"/>
      <c r="BH61" s="122"/>
      <c r="BI61" s="119"/>
      <c r="BJ61" s="120"/>
      <c r="BK61" s="119"/>
      <c r="BL61" s="121"/>
      <c r="BM61" s="122"/>
    </row>
    <row r="62" spans="1:65" ht="15.95" customHeight="1">
      <c r="A62" s="114">
        <v>26</v>
      </c>
      <c r="B62" s="115">
        <v>0</v>
      </c>
      <c r="C62" s="116">
        <v>0</v>
      </c>
      <c r="D62" s="343">
        <v>0</v>
      </c>
      <c r="E62" s="341">
        <v>0</v>
      </c>
      <c r="F62" s="283">
        <v>0</v>
      </c>
      <c r="G62" s="284">
        <v>0</v>
      </c>
      <c r="H62" s="271">
        <v>0</v>
      </c>
      <c r="I62" s="270">
        <v>0</v>
      </c>
      <c r="J62" s="271">
        <v>0</v>
      </c>
      <c r="K62" s="270">
        <v>0</v>
      </c>
      <c r="L62" s="130">
        <v>0</v>
      </c>
      <c r="M62" s="128">
        <v>0</v>
      </c>
      <c r="N62" s="130">
        <v>0</v>
      </c>
      <c r="O62" s="128">
        <v>0</v>
      </c>
      <c r="P62" s="342">
        <v>0</v>
      </c>
      <c r="Q62" s="341">
        <v>0</v>
      </c>
      <c r="R62" s="342">
        <v>0</v>
      </c>
      <c r="S62" s="341">
        <v>0</v>
      </c>
      <c r="T62" s="285">
        <v>0</v>
      </c>
      <c r="U62" s="284">
        <v>0</v>
      </c>
      <c r="V62" s="271">
        <v>0</v>
      </c>
      <c r="W62" s="270">
        <v>0</v>
      </c>
      <c r="X62" s="271">
        <v>0</v>
      </c>
      <c r="Y62" s="270">
        <v>0</v>
      </c>
      <c r="Z62" s="130">
        <v>0</v>
      </c>
      <c r="AA62" s="128">
        <v>0</v>
      </c>
      <c r="AB62" s="130">
        <v>0</v>
      </c>
      <c r="AC62" s="128">
        <v>0</v>
      </c>
      <c r="AD62" s="342">
        <v>0</v>
      </c>
      <c r="AE62" s="341">
        <v>0</v>
      </c>
      <c r="AF62" s="342">
        <v>0</v>
      </c>
      <c r="AG62" s="341">
        <v>0</v>
      </c>
      <c r="AH62" s="285">
        <v>0</v>
      </c>
      <c r="AI62" s="284">
        <v>0</v>
      </c>
      <c r="AJ62" s="271">
        <v>0</v>
      </c>
      <c r="AK62" s="270">
        <v>0</v>
      </c>
      <c r="AL62" s="271">
        <v>0</v>
      </c>
      <c r="AM62" s="270">
        <v>0</v>
      </c>
      <c r="AN62" s="130">
        <v>0</v>
      </c>
      <c r="AO62" s="128">
        <v>0</v>
      </c>
      <c r="AP62" s="130">
        <v>0</v>
      </c>
      <c r="AQ62" s="128">
        <v>0</v>
      </c>
      <c r="AR62" s="342">
        <v>0</v>
      </c>
      <c r="AS62" s="341">
        <v>0</v>
      </c>
      <c r="AT62" s="342">
        <v>0</v>
      </c>
      <c r="AU62" s="341">
        <v>0</v>
      </c>
      <c r="AV62" s="285">
        <v>0</v>
      </c>
      <c r="AW62" s="284">
        <v>0</v>
      </c>
      <c r="AX62" s="271">
        <v>0</v>
      </c>
      <c r="AY62" s="270">
        <v>0</v>
      </c>
      <c r="AZ62" s="271">
        <v>0</v>
      </c>
      <c r="BA62" s="270">
        <v>0</v>
      </c>
      <c r="BB62" s="129">
        <v>0</v>
      </c>
      <c r="BC62" s="118">
        <v>0</v>
      </c>
      <c r="BD62" s="125"/>
      <c r="BE62" s="126"/>
      <c r="BF62" s="119"/>
      <c r="BG62" s="121"/>
      <c r="BH62" s="122"/>
      <c r="BI62" s="121"/>
      <c r="BJ62" s="122"/>
      <c r="BK62" s="119"/>
      <c r="BL62" s="120"/>
      <c r="BM62" s="119"/>
    </row>
    <row r="63" spans="1:65" ht="15.95" customHeight="1">
      <c r="A63" s="114">
        <v>27</v>
      </c>
      <c r="B63" s="115">
        <v>0</v>
      </c>
      <c r="C63" s="116">
        <v>0</v>
      </c>
      <c r="D63" s="343">
        <v>0</v>
      </c>
      <c r="E63" s="341">
        <v>0</v>
      </c>
      <c r="F63" s="283">
        <v>0</v>
      </c>
      <c r="G63" s="284">
        <v>0</v>
      </c>
      <c r="H63" s="271">
        <v>0</v>
      </c>
      <c r="I63" s="270">
        <v>0</v>
      </c>
      <c r="J63" s="271">
        <v>0</v>
      </c>
      <c r="K63" s="270">
        <v>0</v>
      </c>
      <c r="L63" s="130">
        <v>0</v>
      </c>
      <c r="M63" s="128">
        <v>0</v>
      </c>
      <c r="N63" s="130">
        <v>0</v>
      </c>
      <c r="O63" s="128">
        <v>0</v>
      </c>
      <c r="P63" s="342">
        <v>0</v>
      </c>
      <c r="Q63" s="341">
        <v>0</v>
      </c>
      <c r="R63" s="342">
        <v>0</v>
      </c>
      <c r="S63" s="341">
        <v>0</v>
      </c>
      <c r="T63" s="285">
        <v>0</v>
      </c>
      <c r="U63" s="284">
        <v>0</v>
      </c>
      <c r="V63" s="271">
        <v>0</v>
      </c>
      <c r="W63" s="270">
        <v>0</v>
      </c>
      <c r="X63" s="271">
        <v>0</v>
      </c>
      <c r="Y63" s="270">
        <v>0</v>
      </c>
      <c r="Z63" s="130">
        <v>0</v>
      </c>
      <c r="AA63" s="128">
        <v>0</v>
      </c>
      <c r="AB63" s="130">
        <v>0</v>
      </c>
      <c r="AC63" s="128">
        <v>0</v>
      </c>
      <c r="AD63" s="342">
        <v>0</v>
      </c>
      <c r="AE63" s="341">
        <v>0</v>
      </c>
      <c r="AF63" s="342">
        <v>0</v>
      </c>
      <c r="AG63" s="341">
        <v>0</v>
      </c>
      <c r="AH63" s="285">
        <v>0</v>
      </c>
      <c r="AI63" s="284">
        <v>0</v>
      </c>
      <c r="AJ63" s="271">
        <v>0</v>
      </c>
      <c r="AK63" s="270">
        <v>0</v>
      </c>
      <c r="AL63" s="271">
        <v>0</v>
      </c>
      <c r="AM63" s="270">
        <v>0</v>
      </c>
      <c r="AN63" s="130">
        <v>0</v>
      </c>
      <c r="AO63" s="128">
        <v>0</v>
      </c>
      <c r="AP63" s="130">
        <v>0</v>
      </c>
      <c r="AQ63" s="128">
        <v>0</v>
      </c>
      <c r="AR63" s="342">
        <v>0</v>
      </c>
      <c r="AS63" s="341">
        <v>0</v>
      </c>
      <c r="AT63" s="342">
        <v>0</v>
      </c>
      <c r="AU63" s="341">
        <v>0</v>
      </c>
      <c r="AV63" s="285">
        <v>0</v>
      </c>
      <c r="AW63" s="284">
        <v>0</v>
      </c>
      <c r="AX63" s="271">
        <v>0</v>
      </c>
      <c r="AY63" s="270">
        <v>0</v>
      </c>
      <c r="AZ63" s="271">
        <v>0</v>
      </c>
      <c r="BA63" s="270">
        <v>0</v>
      </c>
      <c r="BB63" s="130">
        <v>0</v>
      </c>
      <c r="BC63" s="128">
        <v>0</v>
      </c>
      <c r="BD63" s="129">
        <v>0</v>
      </c>
      <c r="BE63" s="118">
        <v>0</v>
      </c>
      <c r="BF63" s="125"/>
      <c r="BG63" s="126"/>
      <c r="BH63" s="119"/>
      <c r="BI63" s="121"/>
      <c r="BJ63" s="122"/>
      <c r="BK63" s="121"/>
      <c r="BL63" s="122"/>
      <c r="BM63" s="119"/>
    </row>
    <row r="64" spans="1:65" ht="15.95" customHeight="1">
      <c r="A64" s="114">
        <v>28</v>
      </c>
      <c r="B64" s="115">
        <v>0</v>
      </c>
      <c r="C64" s="116">
        <v>0</v>
      </c>
      <c r="D64" s="343">
        <v>0</v>
      </c>
      <c r="E64" s="341">
        <v>0</v>
      </c>
      <c r="F64" s="283">
        <v>0</v>
      </c>
      <c r="G64" s="284">
        <v>0</v>
      </c>
      <c r="H64" s="271">
        <v>0</v>
      </c>
      <c r="I64" s="270">
        <v>0</v>
      </c>
      <c r="J64" s="271">
        <v>0</v>
      </c>
      <c r="K64" s="270">
        <v>0</v>
      </c>
      <c r="L64" s="130">
        <v>0</v>
      </c>
      <c r="M64" s="128">
        <v>0</v>
      </c>
      <c r="N64" s="130">
        <v>0</v>
      </c>
      <c r="O64" s="128">
        <v>0</v>
      </c>
      <c r="P64" s="342">
        <v>0</v>
      </c>
      <c r="Q64" s="341">
        <v>0</v>
      </c>
      <c r="R64" s="342">
        <v>0</v>
      </c>
      <c r="S64" s="341">
        <v>0</v>
      </c>
      <c r="T64" s="285">
        <v>0</v>
      </c>
      <c r="U64" s="284">
        <v>0</v>
      </c>
      <c r="V64" s="271">
        <v>0</v>
      </c>
      <c r="W64" s="270">
        <v>0</v>
      </c>
      <c r="X64" s="271">
        <v>0</v>
      </c>
      <c r="Y64" s="270">
        <v>0</v>
      </c>
      <c r="Z64" s="130">
        <v>0</v>
      </c>
      <c r="AA64" s="128">
        <v>0</v>
      </c>
      <c r="AB64" s="130">
        <v>0</v>
      </c>
      <c r="AC64" s="128">
        <v>0</v>
      </c>
      <c r="AD64" s="342">
        <v>0</v>
      </c>
      <c r="AE64" s="341">
        <v>0</v>
      </c>
      <c r="AF64" s="342">
        <v>0</v>
      </c>
      <c r="AG64" s="341">
        <v>0</v>
      </c>
      <c r="AH64" s="285">
        <v>0</v>
      </c>
      <c r="AI64" s="284">
        <v>0</v>
      </c>
      <c r="AJ64" s="271">
        <v>0</v>
      </c>
      <c r="AK64" s="270">
        <v>0</v>
      </c>
      <c r="AL64" s="271">
        <v>0</v>
      </c>
      <c r="AM64" s="270">
        <v>0</v>
      </c>
      <c r="AN64" s="130">
        <v>0</v>
      </c>
      <c r="AO64" s="128">
        <v>0</v>
      </c>
      <c r="AP64" s="130">
        <v>0</v>
      </c>
      <c r="AQ64" s="128">
        <v>0</v>
      </c>
      <c r="AR64" s="342">
        <v>0</v>
      </c>
      <c r="AS64" s="341">
        <v>0</v>
      </c>
      <c r="AT64" s="342">
        <v>0</v>
      </c>
      <c r="AU64" s="341">
        <v>0</v>
      </c>
      <c r="AV64" s="285">
        <v>0</v>
      </c>
      <c r="AW64" s="284">
        <v>0</v>
      </c>
      <c r="AX64" s="271">
        <v>0</v>
      </c>
      <c r="AY64" s="270">
        <v>0</v>
      </c>
      <c r="AZ64" s="271">
        <v>0</v>
      </c>
      <c r="BA64" s="270">
        <v>0</v>
      </c>
      <c r="BB64" s="130">
        <v>0</v>
      </c>
      <c r="BC64" s="128">
        <v>0</v>
      </c>
      <c r="BD64" s="130">
        <v>0</v>
      </c>
      <c r="BE64" s="128">
        <v>0</v>
      </c>
      <c r="BF64" s="129">
        <v>0</v>
      </c>
      <c r="BG64" s="118">
        <v>0</v>
      </c>
      <c r="BH64" s="125"/>
      <c r="BI64" s="126"/>
      <c r="BJ64" s="119"/>
      <c r="BK64" s="121"/>
      <c r="BL64" s="122"/>
      <c r="BM64" s="121"/>
    </row>
    <row r="65" spans="1:65" ht="15.95" customHeight="1">
      <c r="A65" s="114">
        <v>29</v>
      </c>
      <c r="B65" s="115">
        <v>0</v>
      </c>
      <c r="C65" s="116">
        <v>0</v>
      </c>
      <c r="D65" s="343">
        <v>0</v>
      </c>
      <c r="E65" s="341">
        <v>0</v>
      </c>
      <c r="F65" s="283">
        <v>0</v>
      </c>
      <c r="G65" s="284">
        <v>0</v>
      </c>
      <c r="H65" s="271">
        <v>0</v>
      </c>
      <c r="I65" s="270">
        <v>0</v>
      </c>
      <c r="J65" s="271">
        <v>0</v>
      </c>
      <c r="K65" s="270">
        <v>0</v>
      </c>
      <c r="L65" s="130">
        <v>0</v>
      </c>
      <c r="M65" s="128">
        <v>0</v>
      </c>
      <c r="N65" s="130">
        <v>0</v>
      </c>
      <c r="O65" s="128">
        <v>0</v>
      </c>
      <c r="P65" s="342">
        <v>0</v>
      </c>
      <c r="Q65" s="341">
        <v>0</v>
      </c>
      <c r="R65" s="342">
        <v>0</v>
      </c>
      <c r="S65" s="341">
        <v>0</v>
      </c>
      <c r="T65" s="285">
        <v>0</v>
      </c>
      <c r="U65" s="284">
        <v>0</v>
      </c>
      <c r="V65" s="271">
        <v>0</v>
      </c>
      <c r="W65" s="270">
        <v>0</v>
      </c>
      <c r="X65" s="271">
        <v>0</v>
      </c>
      <c r="Y65" s="270">
        <v>0</v>
      </c>
      <c r="Z65" s="130">
        <v>0</v>
      </c>
      <c r="AA65" s="128">
        <v>0</v>
      </c>
      <c r="AB65" s="130">
        <v>0</v>
      </c>
      <c r="AC65" s="128">
        <v>0</v>
      </c>
      <c r="AD65" s="342">
        <v>0</v>
      </c>
      <c r="AE65" s="341">
        <v>0</v>
      </c>
      <c r="AF65" s="342">
        <v>0</v>
      </c>
      <c r="AG65" s="341">
        <v>0</v>
      </c>
      <c r="AH65" s="285">
        <v>0</v>
      </c>
      <c r="AI65" s="284">
        <v>0</v>
      </c>
      <c r="AJ65" s="271">
        <v>0</v>
      </c>
      <c r="AK65" s="270">
        <v>0</v>
      </c>
      <c r="AL65" s="271">
        <v>0</v>
      </c>
      <c r="AM65" s="270">
        <v>0</v>
      </c>
      <c r="AN65" s="130">
        <v>0</v>
      </c>
      <c r="AO65" s="128">
        <v>0</v>
      </c>
      <c r="AP65" s="130">
        <v>0</v>
      </c>
      <c r="AQ65" s="128">
        <v>0</v>
      </c>
      <c r="AR65" s="342">
        <v>0</v>
      </c>
      <c r="AS65" s="341">
        <v>0</v>
      </c>
      <c r="AT65" s="342">
        <v>0</v>
      </c>
      <c r="AU65" s="341">
        <v>0</v>
      </c>
      <c r="AV65" s="285">
        <v>0</v>
      </c>
      <c r="AW65" s="284">
        <v>0</v>
      </c>
      <c r="AX65" s="271">
        <v>0</v>
      </c>
      <c r="AY65" s="270">
        <v>0</v>
      </c>
      <c r="AZ65" s="271">
        <v>0</v>
      </c>
      <c r="BA65" s="270">
        <v>0</v>
      </c>
      <c r="BB65" s="130">
        <v>0</v>
      </c>
      <c r="BC65" s="128">
        <v>0</v>
      </c>
      <c r="BD65" s="130">
        <v>0</v>
      </c>
      <c r="BE65" s="128">
        <v>0</v>
      </c>
      <c r="BF65" s="342">
        <v>0</v>
      </c>
      <c r="BG65" s="341">
        <v>0</v>
      </c>
      <c r="BH65" s="129">
        <v>0</v>
      </c>
      <c r="BI65" s="118">
        <v>0</v>
      </c>
      <c r="BJ65" s="125"/>
      <c r="BK65" s="126"/>
      <c r="BL65" s="119"/>
      <c r="BM65" s="121"/>
    </row>
    <row r="66" spans="1:65" ht="15.95" customHeight="1">
      <c r="A66" s="114">
        <v>30</v>
      </c>
      <c r="B66" s="115">
        <v>0</v>
      </c>
      <c r="C66" s="116">
        <v>0</v>
      </c>
      <c r="D66" s="343">
        <v>0</v>
      </c>
      <c r="E66" s="341">
        <v>0</v>
      </c>
      <c r="F66" s="283">
        <v>0</v>
      </c>
      <c r="G66" s="284">
        <v>0</v>
      </c>
      <c r="H66" s="271">
        <v>0</v>
      </c>
      <c r="I66" s="270">
        <v>0</v>
      </c>
      <c r="J66" s="271">
        <v>0</v>
      </c>
      <c r="K66" s="270">
        <v>0</v>
      </c>
      <c r="L66" s="130">
        <v>0</v>
      </c>
      <c r="M66" s="128">
        <v>0</v>
      </c>
      <c r="N66" s="130">
        <v>0</v>
      </c>
      <c r="O66" s="128">
        <v>0</v>
      </c>
      <c r="P66" s="342">
        <v>0</v>
      </c>
      <c r="Q66" s="341">
        <v>0</v>
      </c>
      <c r="R66" s="342">
        <v>0</v>
      </c>
      <c r="S66" s="341">
        <v>0</v>
      </c>
      <c r="T66" s="285">
        <v>0</v>
      </c>
      <c r="U66" s="284">
        <v>0</v>
      </c>
      <c r="V66" s="271">
        <v>0</v>
      </c>
      <c r="W66" s="270">
        <v>0</v>
      </c>
      <c r="X66" s="271">
        <v>0</v>
      </c>
      <c r="Y66" s="270">
        <v>0</v>
      </c>
      <c r="Z66" s="130">
        <v>0</v>
      </c>
      <c r="AA66" s="128">
        <v>0</v>
      </c>
      <c r="AB66" s="130">
        <v>0</v>
      </c>
      <c r="AC66" s="128">
        <v>0</v>
      </c>
      <c r="AD66" s="342">
        <v>0</v>
      </c>
      <c r="AE66" s="341">
        <v>0</v>
      </c>
      <c r="AF66" s="342">
        <v>0</v>
      </c>
      <c r="AG66" s="341">
        <v>0</v>
      </c>
      <c r="AH66" s="285">
        <v>0</v>
      </c>
      <c r="AI66" s="284">
        <v>0</v>
      </c>
      <c r="AJ66" s="271">
        <v>0</v>
      </c>
      <c r="AK66" s="270">
        <v>0</v>
      </c>
      <c r="AL66" s="271">
        <v>0</v>
      </c>
      <c r="AM66" s="270">
        <v>0</v>
      </c>
      <c r="AN66" s="130">
        <v>0</v>
      </c>
      <c r="AO66" s="128">
        <v>0</v>
      </c>
      <c r="AP66" s="130">
        <v>0</v>
      </c>
      <c r="AQ66" s="128">
        <v>0</v>
      </c>
      <c r="AR66" s="342">
        <v>0</v>
      </c>
      <c r="AS66" s="341">
        <v>0</v>
      </c>
      <c r="AT66" s="342">
        <v>0</v>
      </c>
      <c r="AU66" s="341">
        <v>0</v>
      </c>
      <c r="AV66" s="285">
        <v>0</v>
      </c>
      <c r="AW66" s="284">
        <v>0</v>
      </c>
      <c r="AX66" s="271">
        <v>0</v>
      </c>
      <c r="AY66" s="270">
        <v>0</v>
      </c>
      <c r="AZ66" s="271">
        <v>0</v>
      </c>
      <c r="BA66" s="270">
        <v>0</v>
      </c>
      <c r="BB66" s="130">
        <v>0</v>
      </c>
      <c r="BC66" s="128">
        <v>0</v>
      </c>
      <c r="BD66" s="130">
        <v>0</v>
      </c>
      <c r="BE66" s="128">
        <v>0</v>
      </c>
      <c r="BF66" s="342">
        <v>0</v>
      </c>
      <c r="BG66" s="341">
        <v>0</v>
      </c>
      <c r="BH66" s="342">
        <v>0</v>
      </c>
      <c r="BI66" s="341">
        <v>0</v>
      </c>
      <c r="BJ66" s="129">
        <v>0</v>
      </c>
      <c r="BK66" s="118">
        <v>0</v>
      </c>
      <c r="BL66" s="119"/>
      <c r="BM66" s="120"/>
    </row>
    <row r="67" spans="1:65" ht="15.95" customHeight="1">
      <c r="A67" s="114">
        <v>31</v>
      </c>
      <c r="B67" s="115">
        <v>0</v>
      </c>
      <c r="C67" s="116">
        <v>0</v>
      </c>
      <c r="D67" s="343">
        <v>0</v>
      </c>
      <c r="E67" s="341">
        <v>0</v>
      </c>
      <c r="F67" s="283">
        <v>0</v>
      </c>
      <c r="G67" s="284">
        <v>0</v>
      </c>
      <c r="H67" s="271">
        <v>0</v>
      </c>
      <c r="I67" s="270">
        <v>0</v>
      </c>
      <c r="J67" s="271">
        <v>0</v>
      </c>
      <c r="K67" s="270">
        <v>0</v>
      </c>
      <c r="L67" s="130">
        <v>0</v>
      </c>
      <c r="M67" s="128">
        <v>0</v>
      </c>
      <c r="N67" s="130">
        <v>0</v>
      </c>
      <c r="O67" s="128">
        <v>0</v>
      </c>
      <c r="P67" s="342">
        <v>0</v>
      </c>
      <c r="Q67" s="341">
        <v>0</v>
      </c>
      <c r="R67" s="342">
        <v>0</v>
      </c>
      <c r="S67" s="341">
        <v>0</v>
      </c>
      <c r="T67" s="285">
        <v>0</v>
      </c>
      <c r="U67" s="284">
        <v>0</v>
      </c>
      <c r="V67" s="271">
        <v>0</v>
      </c>
      <c r="W67" s="270">
        <v>0</v>
      </c>
      <c r="X67" s="271">
        <v>0</v>
      </c>
      <c r="Y67" s="270">
        <v>0</v>
      </c>
      <c r="Z67" s="130">
        <v>0</v>
      </c>
      <c r="AA67" s="128">
        <v>0</v>
      </c>
      <c r="AB67" s="130">
        <v>0</v>
      </c>
      <c r="AC67" s="128">
        <v>0</v>
      </c>
      <c r="AD67" s="342">
        <v>0</v>
      </c>
      <c r="AE67" s="341">
        <v>0</v>
      </c>
      <c r="AF67" s="342">
        <v>0</v>
      </c>
      <c r="AG67" s="341">
        <v>0</v>
      </c>
      <c r="AH67" s="285">
        <v>0</v>
      </c>
      <c r="AI67" s="284">
        <v>0</v>
      </c>
      <c r="AJ67" s="271">
        <v>0</v>
      </c>
      <c r="AK67" s="270">
        <v>0</v>
      </c>
      <c r="AL67" s="271">
        <v>0</v>
      </c>
      <c r="AM67" s="270">
        <v>0</v>
      </c>
      <c r="AN67" s="130">
        <v>0</v>
      </c>
      <c r="AO67" s="128">
        <v>0</v>
      </c>
      <c r="AP67" s="130">
        <v>0</v>
      </c>
      <c r="AQ67" s="128">
        <v>0</v>
      </c>
      <c r="AR67" s="342">
        <v>0</v>
      </c>
      <c r="AS67" s="341">
        <v>0</v>
      </c>
      <c r="AT67" s="342">
        <v>0</v>
      </c>
      <c r="AU67" s="341">
        <v>0</v>
      </c>
      <c r="AV67" s="285">
        <v>0</v>
      </c>
      <c r="AW67" s="284">
        <v>0</v>
      </c>
      <c r="AX67" s="271">
        <v>0</v>
      </c>
      <c r="AY67" s="270">
        <v>0</v>
      </c>
      <c r="AZ67" s="271">
        <v>0</v>
      </c>
      <c r="BA67" s="270">
        <v>0</v>
      </c>
      <c r="BB67" s="130">
        <v>0</v>
      </c>
      <c r="BC67" s="128">
        <v>0</v>
      </c>
      <c r="BD67" s="130">
        <v>0</v>
      </c>
      <c r="BE67" s="128">
        <v>0</v>
      </c>
      <c r="BF67" s="342">
        <v>0</v>
      </c>
      <c r="BG67" s="341">
        <v>0</v>
      </c>
      <c r="BH67" s="342">
        <v>0</v>
      </c>
      <c r="BI67" s="341">
        <v>0</v>
      </c>
      <c r="BJ67" s="285">
        <v>0</v>
      </c>
      <c r="BK67" s="284">
        <v>0</v>
      </c>
      <c r="BL67" s="133">
        <v>0</v>
      </c>
      <c r="BM67" s="134">
        <v>0</v>
      </c>
    </row>
    <row r="68" spans="1:65" ht="15.95" customHeight="1">
      <c r="A68" s="135" t="s">
        <v>29</v>
      </c>
      <c r="B68" s="136">
        <v>0</v>
      </c>
      <c r="C68" s="137">
        <v>0</v>
      </c>
      <c r="D68" s="136">
        <v>0</v>
      </c>
      <c r="E68" s="137">
        <v>0</v>
      </c>
      <c r="F68" s="136">
        <v>0</v>
      </c>
      <c r="G68" s="137">
        <v>0</v>
      </c>
      <c r="H68" s="136">
        <v>0</v>
      </c>
      <c r="I68" s="137">
        <v>0</v>
      </c>
      <c r="J68" s="136">
        <v>0</v>
      </c>
      <c r="K68" s="137">
        <v>0</v>
      </c>
      <c r="L68" s="136">
        <v>0</v>
      </c>
      <c r="M68" s="137">
        <v>0</v>
      </c>
      <c r="N68" s="136">
        <v>0</v>
      </c>
      <c r="O68" s="137">
        <v>0</v>
      </c>
      <c r="P68" s="136">
        <v>0</v>
      </c>
      <c r="Q68" s="137">
        <v>0</v>
      </c>
      <c r="R68" s="136">
        <v>0</v>
      </c>
      <c r="S68" s="137">
        <v>0</v>
      </c>
      <c r="T68" s="136">
        <v>0</v>
      </c>
      <c r="U68" s="137">
        <v>0</v>
      </c>
      <c r="V68" s="136">
        <v>0</v>
      </c>
      <c r="W68" s="137">
        <v>0</v>
      </c>
      <c r="X68" s="136">
        <v>0</v>
      </c>
      <c r="Y68" s="137">
        <v>0</v>
      </c>
      <c r="Z68" s="136">
        <v>0</v>
      </c>
      <c r="AA68" s="137">
        <v>0</v>
      </c>
      <c r="AB68" s="136">
        <v>0</v>
      </c>
      <c r="AC68" s="137">
        <v>0</v>
      </c>
      <c r="AD68" s="136">
        <v>0</v>
      </c>
      <c r="AE68" s="137">
        <v>0</v>
      </c>
      <c r="AF68" s="136">
        <v>0</v>
      </c>
      <c r="AG68" s="137">
        <v>0</v>
      </c>
      <c r="AH68" s="136">
        <v>0</v>
      </c>
      <c r="AI68" s="137">
        <v>0</v>
      </c>
      <c r="AJ68" s="136">
        <v>0</v>
      </c>
      <c r="AK68" s="137">
        <v>0</v>
      </c>
      <c r="AL68" s="136">
        <v>0</v>
      </c>
      <c r="AM68" s="137">
        <v>0</v>
      </c>
      <c r="AN68" s="136">
        <v>0</v>
      </c>
      <c r="AO68" s="137">
        <v>0</v>
      </c>
      <c r="AP68" s="136">
        <v>0</v>
      </c>
      <c r="AQ68" s="137">
        <v>0</v>
      </c>
      <c r="AR68" s="136">
        <v>0</v>
      </c>
      <c r="AS68" s="137">
        <v>0</v>
      </c>
      <c r="AT68" s="136">
        <v>0</v>
      </c>
      <c r="AU68" s="137">
        <v>0</v>
      </c>
      <c r="AV68" s="136">
        <v>0</v>
      </c>
      <c r="AW68" s="137">
        <v>0</v>
      </c>
      <c r="AX68" s="136">
        <v>0</v>
      </c>
      <c r="AY68" s="137">
        <v>0</v>
      </c>
      <c r="AZ68" s="136">
        <v>0</v>
      </c>
      <c r="BA68" s="137">
        <v>0</v>
      </c>
      <c r="BB68" s="136">
        <v>0</v>
      </c>
      <c r="BC68" s="137">
        <v>0</v>
      </c>
      <c r="BD68" s="136">
        <v>0</v>
      </c>
      <c r="BE68" s="137">
        <v>0</v>
      </c>
      <c r="BF68" s="136">
        <v>0</v>
      </c>
      <c r="BG68" s="137">
        <v>0</v>
      </c>
      <c r="BH68" s="136">
        <v>0</v>
      </c>
      <c r="BI68" s="137">
        <v>0</v>
      </c>
      <c r="BJ68" s="136">
        <v>0</v>
      </c>
      <c r="BK68" s="137">
        <v>0</v>
      </c>
      <c r="BL68" s="136">
        <v>0</v>
      </c>
      <c r="BM68" s="137">
        <v>0</v>
      </c>
    </row>
    <row r="69" spans="1:65" ht="15.95" customHeight="1">
      <c r="A69" s="138"/>
      <c r="B69" s="139" t="e">
        <f>((31*Summary!$B$4-SUM(B37:B67)))*(B68/(Summary!$B$4*31))*C69+C68</f>
        <v>#DIV/0!</v>
      </c>
      <c r="C69" s="140" t="e">
        <f>C68/B68</f>
        <v>#DIV/0!</v>
      </c>
      <c r="D69" s="141" t="e">
        <f>((COUNT(D38:D67)*Summary!$B$4-SUM(D38:D67)))*(D68/(Summary!$B$4*31))*E69+E68</f>
        <v>#DIV/0!</v>
      </c>
      <c r="E69" s="142" t="e">
        <f>E68/D68</f>
        <v>#DIV/0!</v>
      </c>
      <c r="F69" s="143" t="e">
        <f>((COUNT(F39:F67)*Summary!$B$4-SUM(F39:F67)))*(F68/(Summary!$B$4*31))*G69+G68</f>
        <v>#DIV/0!</v>
      </c>
      <c r="G69" s="144" t="e">
        <f>G68/F68</f>
        <v>#DIV/0!</v>
      </c>
      <c r="H69" s="143" t="e">
        <f>((COUNT(H40:H67)*Summary!$B$4-SUM(H40:H67)))*(H68/(Summary!$B$4*31))*I69+I68</f>
        <v>#DIV/0!</v>
      </c>
      <c r="I69" s="144" t="e">
        <f>I68/H68</f>
        <v>#DIV/0!</v>
      </c>
      <c r="J69" s="143" t="e">
        <f>((COUNT(J41:J67)*Summary!$B$4-SUM(J41:J67)))*(J68/(Summary!$B$4*31))*K69+K68</f>
        <v>#DIV/0!</v>
      </c>
      <c r="K69" s="144" t="e">
        <f>K68/J68</f>
        <v>#DIV/0!</v>
      </c>
      <c r="L69" s="143" t="e">
        <f>((COUNT(L42:L67)*Summary!$B$4-SUM(L42:L67)))*(L68/(Summary!$B$4*31))*M69+M68</f>
        <v>#DIV/0!</v>
      </c>
      <c r="M69" s="144" t="e">
        <f>M68/L68</f>
        <v>#DIV/0!</v>
      </c>
      <c r="N69" s="143" t="e">
        <f>((COUNT(N43:N67)*Summary!$B$4-SUM(N43:N67)))*(N68/(Summary!$B$4*31))*O69+O68</f>
        <v>#DIV/0!</v>
      </c>
      <c r="O69" s="144" t="e">
        <f>O68/N68</f>
        <v>#DIV/0!</v>
      </c>
      <c r="P69" s="143" t="e">
        <f>((COUNT(P44:P67)*Summary!$B$4-SUM(P44:P67)))*(P68/(Summary!$B$4*31))*Q69+Q68</f>
        <v>#DIV/0!</v>
      </c>
      <c r="Q69" s="144" t="e">
        <f>Q68/P68</f>
        <v>#DIV/0!</v>
      </c>
      <c r="R69" s="143" t="e">
        <f>((COUNT(R45:R67)*Summary!$B$4-SUM(R45:R67)))*(R68/(Summary!$B$4*31))*S69+S68</f>
        <v>#DIV/0!</v>
      </c>
      <c r="S69" s="144" t="e">
        <f>S68/R68</f>
        <v>#DIV/0!</v>
      </c>
      <c r="T69" s="143" t="e">
        <f>((COUNT(T46:T67)*Summary!$B$4-SUM(T46:T67)))*(T68/(Summary!$B$4*31))*U69+U68</f>
        <v>#DIV/0!</v>
      </c>
      <c r="U69" s="144" t="e">
        <f>U68/T68</f>
        <v>#DIV/0!</v>
      </c>
      <c r="V69" s="143" t="e">
        <f>((COUNT(V47:V67)*Summary!$B$4-SUM(V47:V67)))*(V68/(Summary!$B$4*31))*W69+W68</f>
        <v>#DIV/0!</v>
      </c>
      <c r="W69" s="144" t="e">
        <f>W68/V68</f>
        <v>#DIV/0!</v>
      </c>
      <c r="X69" s="143" t="e">
        <f>((COUNT(X48:X67)*Summary!$B$4-SUM(X48:X67)))*(X68/(Summary!$B$4*31))*Y69+Y68</f>
        <v>#DIV/0!</v>
      </c>
      <c r="Y69" s="144" t="e">
        <f>Y68/X68</f>
        <v>#DIV/0!</v>
      </c>
      <c r="Z69" s="143" t="e">
        <f>((COUNT(Z49:Z67)*Summary!$B$4-SUM(Z49:Z67)))*(Z68/(Summary!$B$4*31))*AA69+AA68</f>
        <v>#DIV/0!</v>
      </c>
      <c r="AA69" s="144" t="e">
        <f>AA68/Z68</f>
        <v>#DIV/0!</v>
      </c>
      <c r="AB69" s="143" t="e">
        <f>((COUNT(AB50:AB67)*Summary!$B$4-SUM(AB50:AB67)))*(AB68/(Summary!$B$4*31))*AC69+AC68</f>
        <v>#DIV/0!</v>
      </c>
      <c r="AC69" s="144" t="e">
        <f>AC68/AB68</f>
        <v>#DIV/0!</v>
      </c>
      <c r="AD69" s="143" t="e">
        <f>((COUNT(AD51:AD67)*Summary!$B$4-SUM(AD51:AD67)))*(AD68/(Summary!$B$4*31))*AE69+AE68</f>
        <v>#DIV/0!</v>
      </c>
      <c r="AE69" s="144" t="e">
        <f>AE68/AD68</f>
        <v>#DIV/0!</v>
      </c>
      <c r="AF69" s="143" t="e">
        <f>((COUNT(AF52:AF67)*Summary!$B$4-SUM(AF52:AF67)))*(AF68/(Summary!$B$4*31))*AG69+AG68</f>
        <v>#DIV/0!</v>
      </c>
      <c r="AG69" s="144" t="e">
        <f>AG68/AF68</f>
        <v>#DIV/0!</v>
      </c>
      <c r="AH69" s="143" t="e">
        <f>((COUNT(AH53:AH67)*Summary!$B$4-SUM(AH53:AH67)))*(AH68/(Summary!$B$4*31))*AI69+AI68</f>
        <v>#DIV/0!</v>
      </c>
      <c r="AI69" s="144" t="e">
        <f>AI68/AH68</f>
        <v>#DIV/0!</v>
      </c>
      <c r="AJ69" s="143" t="e">
        <f>((COUNT(AJ54:AJ67)*Summary!$B$4-SUM(AJ54:AJ67)))*(AJ68/(Summary!$B$4*31))*AK69+AK68</f>
        <v>#DIV/0!</v>
      </c>
      <c r="AK69" s="144" t="e">
        <f>AK68/AJ68</f>
        <v>#DIV/0!</v>
      </c>
      <c r="AL69" s="143" t="e">
        <f>((COUNT(AL55:AL67)*Summary!$B$4-SUM(AL55:AL67)))*(AL68/(Summary!$B$4*31))*AM69+AM68</f>
        <v>#DIV/0!</v>
      </c>
      <c r="AM69" s="144" t="e">
        <f>AM68/AL68</f>
        <v>#DIV/0!</v>
      </c>
      <c r="AN69" s="143" t="e">
        <f>((COUNT(AN56:AN67)*Summary!$B$4-SUM(AN56:AN67)))*(AN68/(Summary!$B$4*31))*AO69+AO68</f>
        <v>#DIV/0!</v>
      </c>
      <c r="AO69" s="144" t="e">
        <f>AO68/AN68</f>
        <v>#DIV/0!</v>
      </c>
      <c r="AP69" s="143" t="e">
        <f>((COUNT(AP57:AP67)*Summary!$B$4-SUM(AP57:AP67)))*(AP68/(Summary!$B$4*31))*AQ69+AQ68</f>
        <v>#DIV/0!</v>
      </c>
      <c r="AQ69" s="144" t="e">
        <f>AQ68/AP68</f>
        <v>#DIV/0!</v>
      </c>
      <c r="AR69" s="143" t="e">
        <f>((COUNT(AR58:AR67)*Summary!$B$4-SUM(AR58:AR67)))*(AR68/(Summary!$B$4*31))*AS69+AS68</f>
        <v>#DIV/0!</v>
      </c>
      <c r="AS69" s="144" t="e">
        <f>AS68/AR68</f>
        <v>#DIV/0!</v>
      </c>
      <c r="AT69" s="143" t="e">
        <f>((COUNT(AT59:AT67)*Summary!$B$4-SUM(AT59:AT67)))*(AT68/(Summary!$B$4*31))*AU69+AU68</f>
        <v>#DIV/0!</v>
      </c>
      <c r="AU69" s="144" t="e">
        <f>AU68/AT68</f>
        <v>#DIV/0!</v>
      </c>
      <c r="AV69" s="143" t="e">
        <f>((COUNT(AV60:AV67)*Summary!$B$4-SUM(AV60:AV67)))*(AV68/(Summary!$B$4*31))*AW69+AW68</f>
        <v>#DIV/0!</v>
      </c>
      <c r="AW69" s="144" t="e">
        <f>AW68/AV68</f>
        <v>#DIV/0!</v>
      </c>
      <c r="AX69" s="143" t="e">
        <f>((COUNT(AX61:AX67)*Summary!$B$4-SUM(AX61:AX67)))*(AX68/(Summary!$B$4*31))*AY69+AY68</f>
        <v>#DIV/0!</v>
      </c>
      <c r="AY69" s="144" t="e">
        <f>AY68/AX68</f>
        <v>#DIV/0!</v>
      </c>
      <c r="AZ69" s="143" t="e">
        <f>((COUNT(AZ62:AZ67)*Summary!$B$4-SUM(AZ62:AZ67)))*(AZ68/(Summary!$B$4*31))*BA69+BA68</f>
        <v>#DIV/0!</v>
      </c>
      <c r="BA69" s="144" t="e">
        <f>BA68/AZ68</f>
        <v>#DIV/0!</v>
      </c>
      <c r="BB69" s="143" t="e">
        <f>((COUNT(BB63:BB67)*Summary!$B$4-SUM(BB63:BB67)))*(BB68/(Summary!$B$4*31))*BC69+BC68</f>
        <v>#DIV/0!</v>
      </c>
      <c r="BC69" s="144" t="e">
        <f>BC68/BB68</f>
        <v>#DIV/0!</v>
      </c>
      <c r="BD69" s="143" t="e">
        <f>((COUNT(BD64:BD67)*Summary!$B$4-SUM(BD64:BD67)))*(BD68/(Summary!$B$4*31))*BE69+BE68</f>
        <v>#DIV/0!</v>
      </c>
      <c r="BE69" s="144" t="e">
        <f>BE68/BD68</f>
        <v>#DIV/0!</v>
      </c>
      <c r="BF69" s="143" t="e">
        <f>((COUNT(BF65:BF67)*Summary!$B$4-SUM(BF65:BF67)))*(BF68/(Summary!$B$4*31))*BG69+BG68</f>
        <v>#DIV/0!</v>
      </c>
      <c r="BG69" s="144" t="e">
        <f>BG68/BF68</f>
        <v>#DIV/0!</v>
      </c>
      <c r="BH69" s="143" t="e">
        <f>((COUNT(BH66:BH67)*Summary!$B$4-SUM(BH66:BH67)))*(BH68/(Summary!$B$4*31))*BI69+BI68</f>
        <v>#DIV/0!</v>
      </c>
      <c r="BI69" s="144" t="e">
        <f>BI68/BH68</f>
        <v>#DIV/0!</v>
      </c>
      <c r="BJ69" s="143" t="e">
        <f>((COUNT(BJ67)*Summary!$B$4-SUM(BJ67)))*(BJ68/(Summary!$B$4*31))*BK69+BK68</f>
        <v>#DIV/0!</v>
      </c>
      <c r="BK69" s="145" t="e">
        <f>BK68/BJ68</f>
        <v>#DIV/0!</v>
      </c>
      <c r="BL69" s="146"/>
      <c r="BM69" s="140" t="e">
        <f>BM68/BL68</f>
        <v>#DIV/0!</v>
      </c>
    </row>
    <row r="70" spans="1:65" ht="15.95" customHeight="1">
      <c r="A70" s="135" t="s">
        <v>39</v>
      </c>
      <c r="B70" s="147" t="s">
        <v>36</v>
      </c>
      <c r="C70" s="148" t="s">
        <v>37</v>
      </c>
      <c r="D70" s="147" t="s">
        <v>36</v>
      </c>
      <c r="E70" s="148" t="s">
        <v>37</v>
      </c>
      <c r="F70" s="149" t="s">
        <v>36</v>
      </c>
      <c r="G70" s="150" t="s">
        <v>37</v>
      </c>
      <c r="H70" s="149" t="s">
        <v>36</v>
      </c>
      <c r="I70" s="150" t="s">
        <v>37</v>
      </c>
      <c r="J70" s="149" t="s">
        <v>36</v>
      </c>
      <c r="K70" s="150" t="s">
        <v>37</v>
      </c>
      <c r="L70" s="149" t="s">
        <v>36</v>
      </c>
      <c r="M70" s="150" t="s">
        <v>37</v>
      </c>
      <c r="N70" s="149" t="s">
        <v>36</v>
      </c>
      <c r="O70" s="150" t="s">
        <v>37</v>
      </c>
      <c r="P70" s="149" t="s">
        <v>36</v>
      </c>
      <c r="Q70" s="150" t="s">
        <v>37</v>
      </c>
      <c r="R70" s="149" t="s">
        <v>36</v>
      </c>
      <c r="S70" s="150" t="s">
        <v>37</v>
      </c>
      <c r="T70" s="149" t="s">
        <v>36</v>
      </c>
      <c r="U70" s="150" t="s">
        <v>37</v>
      </c>
      <c r="V70" s="149" t="s">
        <v>36</v>
      </c>
      <c r="W70" s="150" t="s">
        <v>37</v>
      </c>
      <c r="X70" s="149" t="s">
        <v>36</v>
      </c>
      <c r="Y70" s="150" t="s">
        <v>37</v>
      </c>
      <c r="Z70" s="149" t="s">
        <v>36</v>
      </c>
      <c r="AA70" s="150" t="s">
        <v>37</v>
      </c>
      <c r="AB70" s="149" t="s">
        <v>36</v>
      </c>
      <c r="AC70" s="150" t="s">
        <v>37</v>
      </c>
      <c r="AD70" s="149" t="s">
        <v>36</v>
      </c>
      <c r="AE70" s="150" t="s">
        <v>37</v>
      </c>
      <c r="AF70" s="149" t="s">
        <v>36</v>
      </c>
      <c r="AG70" s="150" t="s">
        <v>37</v>
      </c>
      <c r="AH70" s="149" t="s">
        <v>36</v>
      </c>
      <c r="AI70" s="150" t="s">
        <v>37</v>
      </c>
      <c r="AJ70" s="149" t="s">
        <v>36</v>
      </c>
      <c r="AK70" s="150" t="s">
        <v>37</v>
      </c>
      <c r="AL70" s="149" t="s">
        <v>36</v>
      </c>
      <c r="AM70" s="150" t="s">
        <v>37</v>
      </c>
      <c r="AN70" s="149" t="s">
        <v>36</v>
      </c>
      <c r="AO70" s="150" t="s">
        <v>37</v>
      </c>
      <c r="AP70" s="149" t="s">
        <v>36</v>
      </c>
      <c r="AQ70" s="150" t="s">
        <v>37</v>
      </c>
      <c r="AR70" s="149" t="s">
        <v>36</v>
      </c>
      <c r="AS70" s="150" t="s">
        <v>37</v>
      </c>
      <c r="AT70" s="149" t="s">
        <v>36</v>
      </c>
      <c r="AU70" s="150" t="s">
        <v>37</v>
      </c>
      <c r="AV70" s="149" t="s">
        <v>36</v>
      </c>
      <c r="AW70" s="150" t="s">
        <v>37</v>
      </c>
      <c r="AX70" s="149" t="s">
        <v>36</v>
      </c>
      <c r="AY70" s="150" t="s">
        <v>37</v>
      </c>
      <c r="AZ70" s="149" t="s">
        <v>36</v>
      </c>
      <c r="BA70" s="150" t="s">
        <v>37</v>
      </c>
      <c r="BB70" s="149" t="s">
        <v>36</v>
      </c>
      <c r="BC70" s="150" t="s">
        <v>37</v>
      </c>
      <c r="BD70" s="149" t="s">
        <v>36</v>
      </c>
      <c r="BE70" s="150" t="s">
        <v>37</v>
      </c>
      <c r="BF70" s="149" t="s">
        <v>36</v>
      </c>
      <c r="BG70" s="150" t="s">
        <v>37</v>
      </c>
      <c r="BH70" s="149" t="s">
        <v>36</v>
      </c>
      <c r="BI70" s="150" t="s">
        <v>37</v>
      </c>
      <c r="BJ70" s="149" t="s">
        <v>36</v>
      </c>
      <c r="BK70" s="150" t="s">
        <v>37</v>
      </c>
      <c r="BL70" s="113" t="s">
        <v>36</v>
      </c>
      <c r="BM70" s="150" t="s">
        <v>37</v>
      </c>
    </row>
    <row r="71" spans="1:65" ht="15.95" customHeight="1">
      <c r="A71" s="114">
        <v>1</v>
      </c>
      <c r="B71" s="115">
        <v>0</v>
      </c>
      <c r="C71" s="116">
        <v>0</v>
      </c>
      <c r="D71" s="117">
        <v>0</v>
      </c>
      <c r="E71" s="118">
        <v>0</v>
      </c>
      <c r="F71" s="119"/>
      <c r="G71" s="120"/>
      <c r="H71" s="119"/>
      <c r="I71" s="121"/>
      <c r="J71" s="122"/>
      <c r="K71" s="121"/>
      <c r="L71" s="122"/>
      <c r="M71" s="119"/>
      <c r="N71" s="120"/>
      <c r="O71" s="119"/>
      <c r="P71" s="121"/>
      <c r="Q71" s="122"/>
      <c r="R71" s="121"/>
      <c r="S71" s="122"/>
      <c r="T71" s="119"/>
      <c r="U71" s="120"/>
      <c r="V71" s="119"/>
      <c r="W71" s="121"/>
      <c r="X71" s="122"/>
      <c r="Y71" s="121"/>
      <c r="Z71" s="122"/>
      <c r="AA71" s="119"/>
      <c r="AB71" s="120"/>
      <c r="AC71" s="119"/>
      <c r="AD71" s="121"/>
      <c r="AE71" s="122"/>
      <c r="AF71" s="121"/>
      <c r="AG71" s="122"/>
      <c r="AH71" s="119"/>
      <c r="AI71" s="120"/>
      <c r="AJ71" s="119"/>
      <c r="AK71" s="121"/>
      <c r="AL71" s="122"/>
      <c r="AM71" s="121"/>
      <c r="AN71" s="122"/>
      <c r="AO71" s="119"/>
      <c r="AP71" s="120"/>
      <c r="AQ71" s="119"/>
      <c r="AR71" s="121"/>
      <c r="AS71" s="122"/>
      <c r="AT71" s="121"/>
      <c r="AU71" s="122"/>
      <c r="AV71" s="119"/>
      <c r="AW71" s="120"/>
      <c r="AX71" s="119"/>
      <c r="AY71" s="121"/>
      <c r="AZ71" s="122"/>
      <c r="BA71" s="121"/>
      <c r="BB71" s="122"/>
      <c r="BC71" s="119"/>
      <c r="BD71" s="120"/>
      <c r="BE71" s="119"/>
      <c r="BF71" s="121"/>
      <c r="BG71" s="122"/>
      <c r="BH71" s="121"/>
      <c r="BI71" s="122"/>
      <c r="BJ71" s="122"/>
      <c r="BK71" s="121"/>
      <c r="BL71" s="122"/>
      <c r="BM71" s="121"/>
    </row>
    <row r="72" spans="1:65" ht="15.95" customHeight="1">
      <c r="A72" s="114">
        <v>2</v>
      </c>
      <c r="B72" s="115">
        <v>0</v>
      </c>
      <c r="C72" s="116">
        <v>0</v>
      </c>
      <c r="D72" s="269">
        <v>0</v>
      </c>
      <c r="E72" s="270">
        <v>0</v>
      </c>
      <c r="F72" s="123">
        <v>0</v>
      </c>
      <c r="G72" s="124">
        <v>0</v>
      </c>
      <c r="H72" s="125"/>
      <c r="I72" s="126"/>
      <c r="J72" s="119"/>
      <c r="K72" s="121"/>
      <c r="L72" s="122"/>
      <c r="M72" s="121"/>
      <c r="N72" s="122"/>
      <c r="O72" s="119"/>
      <c r="P72" s="120"/>
      <c r="Q72" s="119"/>
      <c r="R72" s="121"/>
      <c r="S72" s="122"/>
      <c r="T72" s="121"/>
      <c r="U72" s="122"/>
      <c r="V72" s="119"/>
      <c r="W72" s="120"/>
      <c r="X72" s="119"/>
      <c r="Y72" s="121"/>
      <c r="Z72" s="122"/>
      <c r="AA72" s="121"/>
      <c r="AB72" s="122"/>
      <c r="AC72" s="119"/>
      <c r="AD72" s="120"/>
      <c r="AE72" s="119"/>
      <c r="AF72" s="121"/>
      <c r="AG72" s="122"/>
      <c r="AH72" s="121"/>
      <c r="AI72" s="122"/>
      <c r="AJ72" s="119"/>
      <c r="AK72" s="120"/>
      <c r="AL72" s="119"/>
      <c r="AM72" s="121"/>
      <c r="AN72" s="122"/>
      <c r="AO72" s="121"/>
      <c r="AP72" s="122"/>
      <c r="AQ72" s="119"/>
      <c r="AR72" s="120"/>
      <c r="AS72" s="119"/>
      <c r="AT72" s="121"/>
      <c r="AU72" s="122"/>
      <c r="AV72" s="121"/>
      <c r="AW72" s="122"/>
      <c r="AX72" s="119"/>
      <c r="AY72" s="120"/>
      <c r="AZ72" s="119"/>
      <c r="BA72" s="121"/>
      <c r="BB72" s="122"/>
      <c r="BC72" s="121"/>
      <c r="BD72" s="122"/>
      <c r="BE72" s="119"/>
      <c r="BF72" s="120"/>
      <c r="BG72" s="119"/>
      <c r="BH72" s="121"/>
      <c r="BI72" s="122"/>
      <c r="BJ72" s="121"/>
      <c r="BK72" s="122"/>
      <c r="BL72" s="122"/>
      <c r="BM72" s="121"/>
    </row>
    <row r="73" spans="1:65" ht="15.95" customHeight="1">
      <c r="A73" s="114">
        <v>3</v>
      </c>
      <c r="B73" s="115">
        <v>0</v>
      </c>
      <c r="C73" s="116">
        <v>0</v>
      </c>
      <c r="D73" s="269">
        <v>0</v>
      </c>
      <c r="E73" s="270">
        <v>0</v>
      </c>
      <c r="F73" s="283">
        <v>0</v>
      </c>
      <c r="G73" s="284">
        <v>0</v>
      </c>
      <c r="H73" s="117">
        <v>0</v>
      </c>
      <c r="I73" s="118">
        <v>0</v>
      </c>
      <c r="J73" s="125"/>
      <c r="K73" s="126"/>
      <c r="L73" s="119"/>
      <c r="M73" s="121"/>
      <c r="N73" s="122"/>
      <c r="O73" s="121"/>
      <c r="P73" s="122"/>
      <c r="Q73" s="119"/>
      <c r="R73" s="120"/>
      <c r="S73" s="119"/>
      <c r="T73" s="121"/>
      <c r="U73" s="122"/>
      <c r="V73" s="121"/>
      <c r="W73" s="122"/>
      <c r="X73" s="119"/>
      <c r="Y73" s="120"/>
      <c r="Z73" s="119"/>
      <c r="AA73" s="121"/>
      <c r="AB73" s="122"/>
      <c r="AC73" s="121"/>
      <c r="AD73" s="122"/>
      <c r="AE73" s="119"/>
      <c r="AF73" s="120"/>
      <c r="AG73" s="119"/>
      <c r="AH73" s="121"/>
      <c r="AI73" s="122"/>
      <c r="AJ73" s="121"/>
      <c r="AK73" s="122"/>
      <c r="AL73" s="119"/>
      <c r="AM73" s="120"/>
      <c r="AN73" s="119"/>
      <c r="AO73" s="121"/>
      <c r="AP73" s="122"/>
      <c r="AQ73" s="121"/>
      <c r="AR73" s="122"/>
      <c r="AS73" s="119"/>
      <c r="AT73" s="120"/>
      <c r="AU73" s="119"/>
      <c r="AV73" s="121"/>
      <c r="AW73" s="122"/>
      <c r="AX73" s="121"/>
      <c r="AY73" s="122"/>
      <c r="AZ73" s="119"/>
      <c r="BA73" s="120"/>
      <c r="BB73" s="119"/>
      <c r="BC73" s="121"/>
      <c r="BD73" s="122"/>
      <c r="BE73" s="121"/>
      <c r="BF73" s="122"/>
      <c r="BG73" s="119"/>
      <c r="BH73" s="120"/>
      <c r="BI73" s="119"/>
      <c r="BJ73" s="121"/>
      <c r="BK73" s="122"/>
      <c r="BL73" s="121"/>
      <c r="BM73" s="122"/>
    </row>
    <row r="74" spans="1:65" ht="15.95" customHeight="1">
      <c r="A74" s="114">
        <v>4</v>
      </c>
      <c r="B74" s="115">
        <v>0</v>
      </c>
      <c r="C74" s="116">
        <v>0</v>
      </c>
      <c r="D74" s="269">
        <v>0</v>
      </c>
      <c r="E74" s="270">
        <v>0</v>
      </c>
      <c r="F74" s="283">
        <v>0</v>
      </c>
      <c r="G74" s="284">
        <v>0</v>
      </c>
      <c r="H74" s="127">
        <v>0</v>
      </c>
      <c r="I74" s="128">
        <v>0</v>
      </c>
      <c r="J74" s="129">
        <v>0</v>
      </c>
      <c r="K74" s="118">
        <v>0</v>
      </c>
      <c r="L74" s="125"/>
      <c r="M74" s="126"/>
      <c r="N74" s="119"/>
      <c r="O74" s="121"/>
      <c r="P74" s="122"/>
      <c r="Q74" s="121"/>
      <c r="R74" s="122"/>
      <c r="S74" s="119"/>
      <c r="T74" s="120"/>
      <c r="U74" s="119"/>
      <c r="V74" s="121"/>
      <c r="W74" s="122"/>
      <c r="X74" s="121"/>
      <c r="Y74" s="122"/>
      <c r="Z74" s="119"/>
      <c r="AA74" s="120"/>
      <c r="AB74" s="119"/>
      <c r="AC74" s="121"/>
      <c r="AD74" s="122"/>
      <c r="AE74" s="121"/>
      <c r="AF74" s="122"/>
      <c r="AG74" s="119"/>
      <c r="AH74" s="120"/>
      <c r="AI74" s="119"/>
      <c r="AJ74" s="121"/>
      <c r="AK74" s="122"/>
      <c r="AL74" s="121"/>
      <c r="AM74" s="122"/>
      <c r="AN74" s="119"/>
      <c r="AO74" s="120"/>
      <c r="AP74" s="119"/>
      <c r="AQ74" s="121"/>
      <c r="AR74" s="122"/>
      <c r="AS74" s="121"/>
      <c r="AT74" s="122"/>
      <c r="AU74" s="119"/>
      <c r="AV74" s="120"/>
      <c r="AW74" s="119"/>
      <c r="AX74" s="121"/>
      <c r="AY74" s="122"/>
      <c r="AZ74" s="121"/>
      <c r="BA74" s="122"/>
      <c r="BB74" s="119"/>
      <c r="BC74" s="120"/>
      <c r="BD74" s="119"/>
      <c r="BE74" s="121"/>
      <c r="BF74" s="122"/>
      <c r="BG74" s="121"/>
      <c r="BH74" s="122"/>
      <c r="BI74" s="119"/>
      <c r="BJ74" s="120"/>
      <c r="BK74" s="119"/>
      <c r="BL74" s="121"/>
      <c r="BM74" s="122"/>
    </row>
    <row r="75" spans="1:65" ht="15.95" customHeight="1">
      <c r="A75" s="114">
        <v>5</v>
      </c>
      <c r="B75" s="115">
        <v>0</v>
      </c>
      <c r="C75" s="116">
        <v>0</v>
      </c>
      <c r="D75" s="269">
        <v>0</v>
      </c>
      <c r="E75" s="270">
        <v>0</v>
      </c>
      <c r="F75" s="283">
        <v>0</v>
      </c>
      <c r="G75" s="284">
        <v>0</v>
      </c>
      <c r="H75" s="127">
        <v>0</v>
      </c>
      <c r="I75" s="128">
        <v>0</v>
      </c>
      <c r="J75" s="342">
        <v>0</v>
      </c>
      <c r="K75" s="341">
        <v>0</v>
      </c>
      <c r="L75" s="129">
        <v>0</v>
      </c>
      <c r="M75" s="118">
        <v>0</v>
      </c>
      <c r="N75" s="125"/>
      <c r="O75" s="126"/>
      <c r="P75" s="119"/>
      <c r="Q75" s="121"/>
      <c r="R75" s="122"/>
      <c r="S75" s="121"/>
      <c r="T75" s="122"/>
      <c r="U75" s="119"/>
      <c r="V75" s="120"/>
      <c r="W75" s="119"/>
      <c r="X75" s="121"/>
      <c r="Y75" s="122"/>
      <c r="Z75" s="121"/>
      <c r="AA75" s="122"/>
      <c r="AB75" s="119"/>
      <c r="AC75" s="120"/>
      <c r="AD75" s="119"/>
      <c r="AE75" s="121"/>
      <c r="AF75" s="122"/>
      <c r="AG75" s="121"/>
      <c r="AH75" s="122"/>
      <c r="AI75" s="119"/>
      <c r="AJ75" s="120"/>
      <c r="AK75" s="119"/>
      <c r="AL75" s="121"/>
      <c r="AM75" s="122"/>
      <c r="AN75" s="121"/>
      <c r="AO75" s="122"/>
      <c r="AP75" s="119"/>
      <c r="AQ75" s="120"/>
      <c r="AR75" s="119"/>
      <c r="AS75" s="121"/>
      <c r="AT75" s="122"/>
      <c r="AU75" s="121"/>
      <c r="AV75" s="122"/>
      <c r="AW75" s="119"/>
      <c r="AX75" s="120"/>
      <c r="AY75" s="119"/>
      <c r="AZ75" s="121"/>
      <c r="BA75" s="122"/>
      <c r="BB75" s="121"/>
      <c r="BC75" s="122"/>
      <c r="BD75" s="119"/>
      <c r="BE75" s="120"/>
      <c r="BF75" s="119"/>
      <c r="BG75" s="121"/>
      <c r="BH75" s="122"/>
      <c r="BI75" s="121"/>
      <c r="BJ75" s="122"/>
      <c r="BK75" s="121"/>
      <c r="BL75" s="122"/>
      <c r="BM75" s="121"/>
    </row>
    <row r="76" spans="1:65" ht="15.95" customHeight="1">
      <c r="A76" s="114">
        <v>6</v>
      </c>
      <c r="B76" s="115">
        <v>0</v>
      </c>
      <c r="C76" s="116">
        <v>0</v>
      </c>
      <c r="D76" s="269">
        <v>0</v>
      </c>
      <c r="E76" s="270">
        <v>0</v>
      </c>
      <c r="F76" s="283">
        <v>0</v>
      </c>
      <c r="G76" s="284">
        <v>0</v>
      </c>
      <c r="H76" s="127">
        <v>0</v>
      </c>
      <c r="I76" s="128">
        <v>0</v>
      </c>
      <c r="J76" s="342">
        <v>0</v>
      </c>
      <c r="K76" s="341">
        <v>0</v>
      </c>
      <c r="L76" s="342">
        <v>0</v>
      </c>
      <c r="M76" s="341">
        <v>0</v>
      </c>
      <c r="N76" s="129">
        <v>0</v>
      </c>
      <c r="O76" s="131">
        <v>0</v>
      </c>
      <c r="P76" s="132"/>
      <c r="Q76" s="126"/>
      <c r="R76" s="119"/>
      <c r="S76" s="121"/>
      <c r="T76" s="122"/>
      <c r="U76" s="121"/>
      <c r="V76" s="122"/>
      <c r="W76" s="119"/>
      <c r="X76" s="120"/>
      <c r="Y76" s="119"/>
      <c r="Z76" s="121"/>
      <c r="AA76" s="122"/>
      <c r="AB76" s="121"/>
      <c r="AC76" s="122"/>
      <c r="AD76" s="119"/>
      <c r="AE76" s="120"/>
      <c r="AF76" s="119"/>
      <c r="AG76" s="121"/>
      <c r="AH76" s="122"/>
      <c r="AI76" s="121"/>
      <c r="AJ76" s="122"/>
      <c r="AK76" s="119"/>
      <c r="AL76" s="120"/>
      <c r="AM76" s="119"/>
      <c r="AN76" s="121"/>
      <c r="AO76" s="122"/>
      <c r="AP76" s="121"/>
      <c r="AQ76" s="122"/>
      <c r="AR76" s="119"/>
      <c r="AS76" s="120"/>
      <c r="AT76" s="119"/>
      <c r="AU76" s="121"/>
      <c r="AV76" s="122"/>
      <c r="AW76" s="121"/>
      <c r="AX76" s="122"/>
      <c r="AY76" s="119"/>
      <c r="AZ76" s="120"/>
      <c r="BA76" s="119"/>
      <c r="BB76" s="121"/>
      <c r="BC76" s="122"/>
      <c r="BD76" s="121"/>
      <c r="BE76" s="122"/>
      <c r="BF76" s="119"/>
      <c r="BG76" s="120"/>
      <c r="BH76" s="119"/>
      <c r="BI76" s="121"/>
      <c r="BJ76" s="122"/>
      <c r="BK76" s="121"/>
      <c r="BL76" s="122"/>
      <c r="BM76" s="121"/>
    </row>
    <row r="77" spans="1:65" ht="15.95" customHeight="1">
      <c r="A77" s="114">
        <v>7</v>
      </c>
      <c r="B77" s="115">
        <v>0</v>
      </c>
      <c r="C77" s="116">
        <v>0</v>
      </c>
      <c r="D77" s="269">
        <v>0</v>
      </c>
      <c r="E77" s="270">
        <v>0</v>
      </c>
      <c r="F77" s="283">
        <v>0</v>
      </c>
      <c r="G77" s="284">
        <v>0</v>
      </c>
      <c r="H77" s="127">
        <v>0</v>
      </c>
      <c r="I77" s="128">
        <v>0</v>
      </c>
      <c r="J77" s="342">
        <v>0</v>
      </c>
      <c r="K77" s="341">
        <v>0</v>
      </c>
      <c r="L77" s="342">
        <v>0</v>
      </c>
      <c r="M77" s="341">
        <v>0</v>
      </c>
      <c r="N77" s="285">
        <v>0</v>
      </c>
      <c r="O77" s="284">
        <v>0</v>
      </c>
      <c r="P77" s="129">
        <v>0</v>
      </c>
      <c r="Q77" s="131">
        <v>0</v>
      </c>
      <c r="R77" s="132"/>
      <c r="S77" s="126"/>
      <c r="T77" s="119"/>
      <c r="U77" s="121"/>
      <c r="V77" s="122"/>
      <c r="W77" s="121"/>
      <c r="X77" s="122"/>
      <c r="Y77" s="119"/>
      <c r="Z77" s="120"/>
      <c r="AA77" s="119"/>
      <c r="AB77" s="121"/>
      <c r="AC77" s="122"/>
      <c r="AD77" s="121"/>
      <c r="AE77" s="122"/>
      <c r="AF77" s="119"/>
      <c r="AG77" s="120"/>
      <c r="AH77" s="119"/>
      <c r="AI77" s="121"/>
      <c r="AJ77" s="122"/>
      <c r="AK77" s="121"/>
      <c r="AL77" s="122"/>
      <c r="AM77" s="119"/>
      <c r="AN77" s="120"/>
      <c r="AO77" s="119"/>
      <c r="AP77" s="121"/>
      <c r="AQ77" s="122"/>
      <c r="AR77" s="121"/>
      <c r="AS77" s="122"/>
      <c r="AT77" s="119"/>
      <c r="AU77" s="120"/>
      <c r="AV77" s="119"/>
      <c r="AW77" s="121"/>
      <c r="AX77" s="122"/>
      <c r="AY77" s="121"/>
      <c r="AZ77" s="122"/>
      <c r="BA77" s="119"/>
      <c r="BB77" s="120"/>
      <c r="BC77" s="119"/>
      <c r="BD77" s="121"/>
      <c r="BE77" s="122"/>
      <c r="BF77" s="121"/>
      <c r="BG77" s="122"/>
      <c r="BH77" s="119"/>
      <c r="BI77" s="120"/>
      <c r="BJ77" s="119"/>
      <c r="BK77" s="121"/>
      <c r="BL77" s="122"/>
      <c r="BM77" s="121"/>
    </row>
    <row r="78" spans="1:65" ht="15.95" customHeight="1">
      <c r="A78" s="114">
        <v>8</v>
      </c>
      <c r="B78" s="115">
        <v>0</v>
      </c>
      <c r="C78" s="116">
        <v>0</v>
      </c>
      <c r="D78" s="269">
        <v>0</v>
      </c>
      <c r="E78" s="270">
        <v>0</v>
      </c>
      <c r="F78" s="283">
        <v>0</v>
      </c>
      <c r="G78" s="284">
        <v>0</v>
      </c>
      <c r="H78" s="127">
        <v>0</v>
      </c>
      <c r="I78" s="128">
        <v>0</v>
      </c>
      <c r="J78" s="342">
        <v>0</v>
      </c>
      <c r="K78" s="341">
        <v>0</v>
      </c>
      <c r="L78" s="342">
        <v>0</v>
      </c>
      <c r="M78" s="341">
        <v>0</v>
      </c>
      <c r="N78" s="285">
        <v>0</v>
      </c>
      <c r="O78" s="284">
        <v>0</v>
      </c>
      <c r="P78" s="271">
        <v>0</v>
      </c>
      <c r="Q78" s="270">
        <v>0</v>
      </c>
      <c r="R78" s="129">
        <v>0</v>
      </c>
      <c r="S78" s="131">
        <v>0</v>
      </c>
      <c r="T78" s="132"/>
      <c r="U78" s="126"/>
      <c r="V78" s="119"/>
      <c r="W78" s="121"/>
      <c r="X78" s="122"/>
      <c r="Y78" s="121"/>
      <c r="Z78" s="122"/>
      <c r="AA78" s="119"/>
      <c r="AB78" s="120"/>
      <c r="AC78" s="119"/>
      <c r="AD78" s="121"/>
      <c r="AE78" s="122"/>
      <c r="AF78" s="121"/>
      <c r="AG78" s="122"/>
      <c r="AH78" s="119"/>
      <c r="AI78" s="120"/>
      <c r="AJ78" s="119"/>
      <c r="AK78" s="121"/>
      <c r="AL78" s="122"/>
      <c r="AM78" s="121"/>
      <c r="AN78" s="122"/>
      <c r="AO78" s="119"/>
      <c r="AP78" s="120"/>
      <c r="AQ78" s="119"/>
      <c r="AR78" s="121"/>
      <c r="AS78" s="122"/>
      <c r="AT78" s="121"/>
      <c r="AU78" s="122"/>
      <c r="AV78" s="119"/>
      <c r="AW78" s="120"/>
      <c r="AX78" s="119"/>
      <c r="AY78" s="121"/>
      <c r="AZ78" s="122"/>
      <c r="BA78" s="121"/>
      <c r="BB78" s="122"/>
      <c r="BC78" s="119"/>
      <c r="BD78" s="120"/>
      <c r="BE78" s="119"/>
      <c r="BF78" s="121"/>
      <c r="BG78" s="122"/>
      <c r="BH78" s="121"/>
      <c r="BI78" s="122"/>
      <c r="BJ78" s="122"/>
      <c r="BK78" s="121"/>
      <c r="BL78" s="122"/>
      <c r="BM78" s="121"/>
    </row>
    <row r="79" spans="1:65" ht="15.95" customHeight="1">
      <c r="A79" s="114">
        <v>9</v>
      </c>
      <c r="B79" s="115">
        <v>0</v>
      </c>
      <c r="C79" s="116">
        <v>0</v>
      </c>
      <c r="D79" s="269">
        <v>0</v>
      </c>
      <c r="E79" s="270">
        <v>0</v>
      </c>
      <c r="F79" s="283">
        <v>0</v>
      </c>
      <c r="G79" s="284">
        <v>0</v>
      </c>
      <c r="H79" s="127">
        <v>0</v>
      </c>
      <c r="I79" s="128">
        <v>0</v>
      </c>
      <c r="J79" s="342">
        <v>0</v>
      </c>
      <c r="K79" s="341">
        <v>0</v>
      </c>
      <c r="L79" s="342">
        <v>0</v>
      </c>
      <c r="M79" s="341">
        <v>0</v>
      </c>
      <c r="N79" s="285">
        <v>0</v>
      </c>
      <c r="O79" s="284">
        <v>0</v>
      </c>
      <c r="P79" s="271">
        <v>0</v>
      </c>
      <c r="Q79" s="270">
        <v>0</v>
      </c>
      <c r="R79" s="271">
        <v>0</v>
      </c>
      <c r="S79" s="270">
        <v>0</v>
      </c>
      <c r="T79" s="129">
        <v>0</v>
      </c>
      <c r="U79" s="131">
        <v>0</v>
      </c>
      <c r="V79" s="132"/>
      <c r="W79" s="126"/>
      <c r="X79" s="119"/>
      <c r="Y79" s="121"/>
      <c r="Z79" s="122"/>
      <c r="AA79" s="121"/>
      <c r="AB79" s="122"/>
      <c r="AC79" s="119"/>
      <c r="AD79" s="120"/>
      <c r="AE79" s="119"/>
      <c r="AF79" s="121"/>
      <c r="AG79" s="122"/>
      <c r="AH79" s="121"/>
      <c r="AI79" s="122"/>
      <c r="AJ79" s="119"/>
      <c r="AK79" s="120"/>
      <c r="AL79" s="119"/>
      <c r="AM79" s="121"/>
      <c r="AN79" s="122"/>
      <c r="AO79" s="121"/>
      <c r="AP79" s="122"/>
      <c r="AQ79" s="119"/>
      <c r="AR79" s="120"/>
      <c r="AS79" s="119"/>
      <c r="AT79" s="121"/>
      <c r="AU79" s="122"/>
      <c r="AV79" s="121"/>
      <c r="AW79" s="122"/>
      <c r="AX79" s="119"/>
      <c r="AY79" s="120"/>
      <c r="AZ79" s="119"/>
      <c r="BA79" s="121"/>
      <c r="BB79" s="122"/>
      <c r="BC79" s="121"/>
      <c r="BD79" s="122"/>
      <c r="BE79" s="119"/>
      <c r="BF79" s="120"/>
      <c r="BG79" s="119"/>
      <c r="BH79" s="121"/>
      <c r="BI79" s="122"/>
      <c r="BJ79" s="121"/>
      <c r="BK79" s="122"/>
      <c r="BL79" s="122"/>
      <c r="BM79" s="121"/>
    </row>
    <row r="80" spans="1:65" ht="15.95" customHeight="1">
      <c r="A80" s="114">
        <v>10</v>
      </c>
      <c r="B80" s="115">
        <v>0</v>
      </c>
      <c r="C80" s="116">
        <v>0</v>
      </c>
      <c r="D80" s="269">
        <v>0</v>
      </c>
      <c r="E80" s="270">
        <v>0</v>
      </c>
      <c r="F80" s="283">
        <v>0</v>
      </c>
      <c r="G80" s="284">
        <v>0</v>
      </c>
      <c r="H80" s="127">
        <v>0</v>
      </c>
      <c r="I80" s="128">
        <v>0</v>
      </c>
      <c r="J80" s="342">
        <v>0</v>
      </c>
      <c r="K80" s="341">
        <v>0</v>
      </c>
      <c r="L80" s="342">
        <v>0</v>
      </c>
      <c r="M80" s="341">
        <v>0</v>
      </c>
      <c r="N80" s="285">
        <v>0</v>
      </c>
      <c r="O80" s="284">
        <v>0</v>
      </c>
      <c r="P80" s="271">
        <v>0</v>
      </c>
      <c r="Q80" s="270">
        <v>0</v>
      </c>
      <c r="R80" s="271">
        <v>0</v>
      </c>
      <c r="S80" s="270">
        <v>0</v>
      </c>
      <c r="T80" s="285">
        <v>0</v>
      </c>
      <c r="U80" s="284">
        <v>0</v>
      </c>
      <c r="V80" s="129">
        <v>0</v>
      </c>
      <c r="W80" s="131">
        <v>0</v>
      </c>
      <c r="X80" s="132"/>
      <c r="Y80" s="126"/>
      <c r="Z80" s="119"/>
      <c r="AA80" s="121"/>
      <c r="AB80" s="122"/>
      <c r="AC80" s="121"/>
      <c r="AD80" s="122"/>
      <c r="AE80" s="119"/>
      <c r="AF80" s="120"/>
      <c r="AG80" s="119"/>
      <c r="AH80" s="121"/>
      <c r="AI80" s="122"/>
      <c r="AJ80" s="121"/>
      <c r="AK80" s="122"/>
      <c r="AL80" s="119"/>
      <c r="AM80" s="120"/>
      <c r="AN80" s="119"/>
      <c r="AO80" s="121"/>
      <c r="AP80" s="122"/>
      <c r="AQ80" s="121"/>
      <c r="AR80" s="122"/>
      <c r="AS80" s="119"/>
      <c r="AT80" s="120"/>
      <c r="AU80" s="119"/>
      <c r="AV80" s="121"/>
      <c r="AW80" s="122"/>
      <c r="AX80" s="121"/>
      <c r="AY80" s="122"/>
      <c r="AZ80" s="119"/>
      <c r="BA80" s="120"/>
      <c r="BB80" s="119"/>
      <c r="BC80" s="121"/>
      <c r="BD80" s="122"/>
      <c r="BE80" s="121"/>
      <c r="BF80" s="122"/>
      <c r="BG80" s="119"/>
      <c r="BH80" s="120"/>
      <c r="BI80" s="119"/>
      <c r="BJ80" s="121"/>
      <c r="BK80" s="122"/>
      <c r="BL80" s="121"/>
      <c r="BM80" s="122"/>
    </row>
    <row r="81" spans="1:65" ht="15.95" customHeight="1">
      <c r="A81" s="114">
        <v>11</v>
      </c>
      <c r="B81" s="115">
        <v>0</v>
      </c>
      <c r="C81" s="116">
        <v>0</v>
      </c>
      <c r="D81" s="269">
        <v>0</v>
      </c>
      <c r="E81" s="270">
        <v>0</v>
      </c>
      <c r="F81" s="285">
        <v>0</v>
      </c>
      <c r="G81" s="284">
        <v>0</v>
      </c>
      <c r="H81" s="130">
        <v>0</v>
      </c>
      <c r="I81" s="128">
        <v>0</v>
      </c>
      <c r="J81" s="342">
        <v>0</v>
      </c>
      <c r="K81" s="341">
        <v>0</v>
      </c>
      <c r="L81" s="342">
        <v>0</v>
      </c>
      <c r="M81" s="341">
        <v>0</v>
      </c>
      <c r="N81" s="285">
        <v>0</v>
      </c>
      <c r="O81" s="284">
        <v>0</v>
      </c>
      <c r="P81" s="271">
        <v>0</v>
      </c>
      <c r="Q81" s="270">
        <v>0</v>
      </c>
      <c r="R81" s="271">
        <v>0</v>
      </c>
      <c r="S81" s="270">
        <v>0</v>
      </c>
      <c r="T81" s="285">
        <v>0</v>
      </c>
      <c r="U81" s="284">
        <v>0</v>
      </c>
      <c r="V81" s="130">
        <v>0</v>
      </c>
      <c r="W81" s="128">
        <v>0</v>
      </c>
      <c r="X81" s="129">
        <v>0</v>
      </c>
      <c r="Y81" s="131">
        <v>0</v>
      </c>
      <c r="Z81" s="132"/>
      <c r="AA81" s="126"/>
      <c r="AB81" s="119"/>
      <c r="AC81" s="121"/>
      <c r="AD81" s="122"/>
      <c r="AE81" s="121"/>
      <c r="AF81" s="122"/>
      <c r="AG81" s="119"/>
      <c r="AH81" s="120"/>
      <c r="AI81" s="119"/>
      <c r="AJ81" s="121"/>
      <c r="AK81" s="122"/>
      <c r="AL81" s="121"/>
      <c r="AM81" s="122"/>
      <c r="AN81" s="119"/>
      <c r="AO81" s="120"/>
      <c r="AP81" s="119"/>
      <c r="AQ81" s="121"/>
      <c r="AR81" s="122"/>
      <c r="AS81" s="121"/>
      <c r="AT81" s="122"/>
      <c r="AU81" s="119"/>
      <c r="AV81" s="120"/>
      <c r="AW81" s="119"/>
      <c r="AX81" s="121"/>
      <c r="AY81" s="122"/>
      <c r="AZ81" s="121"/>
      <c r="BA81" s="122"/>
      <c r="BB81" s="119"/>
      <c r="BC81" s="120"/>
      <c r="BD81" s="119"/>
      <c r="BE81" s="121"/>
      <c r="BF81" s="122"/>
      <c r="BG81" s="121"/>
      <c r="BH81" s="122"/>
      <c r="BI81" s="119"/>
      <c r="BJ81" s="120"/>
      <c r="BK81" s="119"/>
      <c r="BL81" s="121"/>
      <c r="BM81" s="122"/>
    </row>
    <row r="82" spans="1:65" ht="15.95" customHeight="1">
      <c r="A82" s="114">
        <v>12</v>
      </c>
      <c r="B82" s="115">
        <v>0</v>
      </c>
      <c r="C82" s="116">
        <v>0</v>
      </c>
      <c r="D82" s="269">
        <v>0</v>
      </c>
      <c r="E82" s="270">
        <v>0</v>
      </c>
      <c r="F82" s="285">
        <v>0</v>
      </c>
      <c r="G82" s="284">
        <v>0</v>
      </c>
      <c r="H82" s="130">
        <v>0</v>
      </c>
      <c r="I82" s="128">
        <v>0</v>
      </c>
      <c r="J82" s="342">
        <v>0</v>
      </c>
      <c r="K82" s="341">
        <v>0</v>
      </c>
      <c r="L82" s="342">
        <v>0</v>
      </c>
      <c r="M82" s="341">
        <v>0</v>
      </c>
      <c r="N82" s="285">
        <v>0</v>
      </c>
      <c r="O82" s="284">
        <v>0</v>
      </c>
      <c r="P82" s="271">
        <v>0</v>
      </c>
      <c r="Q82" s="270">
        <v>0</v>
      </c>
      <c r="R82" s="271">
        <v>0</v>
      </c>
      <c r="S82" s="270">
        <v>0</v>
      </c>
      <c r="T82" s="285">
        <v>0</v>
      </c>
      <c r="U82" s="284">
        <v>0</v>
      </c>
      <c r="V82" s="130">
        <v>0</v>
      </c>
      <c r="W82" s="128">
        <v>0</v>
      </c>
      <c r="X82" s="342">
        <v>0</v>
      </c>
      <c r="Y82" s="341">
        <v>0</v>
      </c>
      <c r="Z82" s="129">
        <v>0</v>
      </c>
      <c r="AA82" s="131">
        <v>0</v>
      </c>
      <c r="AB82" s="132"/>
      <c r="AC82" s="126"/>
      <c r="AD82" s="119"/>
      <c r="AE82" s="121"/>
      <c r="AF82" s="122"/>
      <c r="AG82" s="121"/>
      <c r="AH82" s="122"/>
      <c r="AI82" s="119"/>
      <c r="AJ82" s="120"/>
      <c r="AK82" s="119"/>
      <c r="AL82" s="121"/>
      <c r="AM82" s="122"/>
      <c r="AN82" s="121"/>
      <c r="AO82" s="122"/>
      <c r="AP82" s="119"/>
      <c r="AQ82" s="120"/>
      <c r="AR82" s="119"/>
      <c r="AS82" s="121"/>
      <c r="AT82" s="122"/>
      <c r="AU82" s="121"/>
      <c r="AV82" s="122"/>
      <c r="AW82" s="119"/>
      <c r="AX82" s="120"/>
      <c r="AY82" s="119"/>
      <c r="AZ82" s="121"/>
      <c r="BA82" s="122"/>
      <c r="BB82" s="121"/>
      <c r="BC82" s="122"/>
      <c r="BD82" s="119"/>
      <c r="BE82" s="120"/>
      <c r="BF82" s="119"/>
      <c r="BG82" s="121"/>
      <c r="BH82" s="122"/>
      <c r="BI82" s="121"/>
      <c r="BJ82" s="122"/>
      <c r="BK82" s="121"/>
      <c r="BL82" s="122"/>
      <c r="BM82" s="121"/>
    </row>
    <row r="83" spans="1:65" ht="15.95" customHeight="1">
      <c r="A83" s="114">
        <v>13</v>
      </c>
      <c r="B83" s="115">
        <v>0</v>
      </c>
      <c r="C83" s="116">
        <v>0</v>
      </c>
      <c r="D83" s="269">
        <v>0</v>
      </c>
      <c r="E83" s="270">
        <v>0</v>
      </c>
      <c r="F83" s="285">
        <v>0</v>
      </c>
      <c r="G83" s="284">
        <v>0</v>
      </c>
      <c r="H83" s="130">
        <v>0</v>
      </c>
      <c r="I83" s="128">
        <v>0</v>
      </c>
      <c r="J83" s="342">
        <v>0</v>
      </c>
      <c r="K83" s="341">
        <v>0</v>
      </c>
      <c r="L83" s="342">
        <v>0</v>
      </c>
      <c r="M83" s="341">
        <v>0</v>
      </c>
      <c r="N83" s="285">
        <v>0</v>
      </c>
      <c r="O83" s="284">
        <v>0</v>
      </c>
      <c r="P83" s="271">
        <v>0</v>
      </c>
      <c r="Q83" s="270">
        <v>0</v>
      </c>
      <c r="R83" s="271">
        <v>0</v>
      </c>
      <c r="S83" s="270">
        <v>0</v>
      </c>
      <c r="T83" s="285">
        <v>0</v>
      </c>
      <c r="U83" s="284">
        <v>0</v>
      </c>
      <c r="V83" s="130">
        <v>0</v>
      </c>
      <c r="W83" s="128">
        <v>0</v>
      </c>
      <c r="X83" s="342">
        <v>0</v>
      </c>
      <c r="Y83" s="341">
        <v>0</v>
      </c>
      <c r="Z83" s="342">
        <v>0</v>
      </c>
      <c r="AA83" s="341">
        <v>0</v>
      </c>
      <c r="AB83" s="129">
        <v>0</v>
      </c>
      <c r="AC83" s="131">
        <v>0</v>
      </c>
      <c r="AD83" s="132"/>
      <c r="AE83" s="126"/>
      <c r="AF83" s="119"/>
      <c r="AG83" s="121"/>
      <c r="AH83" s="122"/>
      <c r="AI83" s="121"/>
      <c r="AJ83" s="122"/>
      <c r="AK83" s="119"/>
      <c r="AL83" s="120"/>
      <c r="AM83" s="119"/>
      <c r="AN83" s="121"/>
      <c r="AO83" s="122"/>
      <c r="AP83" s="121"/>
      <c r="AQ83" s="122"/>
      <c r="AR83" s="119"/>
      <c r="AS83" s="120"/>
      <c r="AT83" s="119"/>
      <c r="AU83" s="121"/>
      <c r="AV83" s="122"/>
      <c r="AW83" s="121"/>
      <c r="AX83" s="122"/>
      <c r="AY83" s="119"/>
      <c r="AZ83" s="120"/>
      <c r="BA83" s="119"/>
      <c r="BB83" s="121"/>
      <c r="BC83" s="122"/>
      <c r="BD83" s="121"/>
      <c r="BE83" s="122"/>
      <c r="BF83" s="119"/>
      <c r="BG83" s="120"/>
      <c r="BH83" s="119"/>
      <c r="BI83" s="121"/>
      <c r="BJ83" s="122"/>
      <c r="BK83" s="121"/>
      <c r="BL83" s="122"/>
      <c r="BM83" s="121"/>
    </row>
    <row r="84" spans="1:65" ht="15.95" customHeight="1">
      <c r="A84" s="114">
        <v>14</v>
      </c>
      <c r="B84" s="115">
        <v>0</v>
      </c>
      <c r="C84" s="116">
        <v>0</v>
      </c>
      <c r="D84" s="269">
        <v>0</v>
      </c>
      <c r="E84" s="270">
        <v>0</v>
      </c>
      <c r="F84" s="285">
        <v>0</v>
      </c>
      <c r="G84" s="284">
        <v>0</v>
      </c>
      <c r="H84" s="130">
        <v>0</v>
      </c>
      <c r="I84" s="128">
        <v>0</v>
      </c>
      <c r="J84" s="342">
        <v>0</v>
      </c>
      <c r="K84" s="341">
        <v>0</v>
      </c>
      <c r="L84" s="342">
        <v>0</v>
      </c>
      <c r="M84" s="341">
        <v>0</v>
      </c>
      <c r="N84" s="285">
        <v>0</v>
      </c>
      <c r="O84" s="284">
        <v>0</v>
      </c>
      <c r="P84" s="271">
        <v>0</v>
      </c>
      <c r="Q84" s="270">
        <v>0</v>
      </c>
      <c r="R84" s="271">
        <v>0</v>
      </c>
      <c r="S84" s="270">
        <v>0</v>
      </c>
      <c r="T84" s="285">
        <v>0</v>
      </c>
      <c r="U84" s="284">
        <v>0</v>
      </c>
      <c r="V84" s="130">
        <v>0</v>
      </c>
      <c r="W84" s="128">
        <v>0</v>
      </c>
      <c r="X84" s="342">
        <v>0</v>
      </c>
      <c r="Y84" s="341">
        <v>0</v>
      </c>
      <c r="Z84" s="342">
        <v>0</v>
      </c>
      <c r="AA84" s="341">
        <v>0</v>
      </c>
      <c r="AB84" s="285">
        <v>0</v>
      </c>
      <c r="AC84" s="284">
        <v>0</v>
      </c>
      <c r="AD84" s="129">
        <v>0</v>
      </c>
      <c r="AE84" s="131">
        <v>0</v>
      </c>
      <c r="AF84" s="132"/>
      <c r="AG84" s="126"/>
      <c r="AH84" s="119"/>
      <c r="AI84" s="121"/>
      <c r="AJ84" s="122"/>
      <c r="AK84" s="121"/>
      <c r="AL84" s="122"/>
      <c r="AM84" s="119"/>
      <c r="AN84" s="120"/>
      <c r="AO84" s="119"/>
      <c r="AP84" s="121"/>
      <c r="AQ84" s="122"/>
      <c r="AR84" s="121"/>
      <c r="AS84" s="122"/>
      <c r="AT84" s="119"/>
      <c r="AU84" s="120"/>
      <c r="AV84" s="119"/>
      <c r="AW84" s="121"/>
      <c r="AX84" s="122"/>
      <c r="AY84" s="121"/>
      <c r="AZ84" s="122"/>
      <c r="BA84" s="119"/>
      <c r="BB84" s="120"/>
      <c r="BC84" s="119"/>
      <c r="BD84" s="121"/>
      <c r="BE84" s="122"/>
      <c r="BF84" s="121"/>
      <c r="BG84" s="122"/>
      <c r="BH84" s="119"/>
      <c r="BI84" s="120"/>
      <c r="BJ84" s="119"/>
      <c r="BK84" s="121"/>
      <c r="BL84" s="122"/>
      <c r="BM84" s="121"/>
    </row>
    <row r="85" spans="1:65" ht="15.95" customHeight="1">
      <c r="A85" s="114">
        <v>15</v>
      </c>
      <c r="B85" s="115">
        <v>0</v>
      </c>
      <c r="C85" s="116">
        <v>0</v>
      </c>
      <c r="D85" s="269">
        <v>0</v>
      </c>
      <c r="E85" s="270">
        <v>0</v>
      </c>
      <c r="F85" s="285">
        <v>0</v>
      </c>
      <c r="G85" s="284">
        <v>0</v>
      </c>
      <c r="H85" s="130">
        <v>0</v>
      </c>
      <c r="I85" s="128">
        <v>0</v>
      </c>
      <c r="J85" s="342">
        <v>0</v>
      </c>
      <c r="K85" s="341">
        <v>0</v>
      </c>
      <c r="L85" s="342">
        <v>0</v>
      </c>
      <c r="M85" s="341">
        <v>0</v>
      </c>
      <c r="N85" s="285">
        <v>0</v>
      </c>
      <c r="O85" s="284">
        <v>0</v>
      </c>
      <c r="P85" s="271">
        <v>0</v>
      </c>
      <c r="Q85" s="270">
        <v>0</v>
      </c>
      <c r="R85" s="271">
        <v>0</v>
      </c>
      <c r="S85" s="270">
        <v>0</v>
      </c>
      <c r="T85" s="285">
        <v>0</v>
      </c>
      <c r="U85" s="284">
        <v>0</v>
      </c>
      <c r="V85" s="130">
        <v>0</v>
      </c>
      <c r="W85" s="128">
        <v>0</v>
      </c>
      <c r="X85" s="342">
        <v>0</v>
      </c>
      <c r="Y85" s="341">
        <v>0</v>
      </c>
      <c r="Z85" s="342">
        <v>0</v>
      </c>
      <c r="AA85" s="341">
        <v>0</v>
      </c>
      <c r="AB85" s="285">
        <v>0</v>
      </c>
      <c r="AC85" s="284">
        <v>0</v>
      </c>
      <c r="AD85" s="271">
        <v>0</v>
      </c>
      <c r="AE85" s="270">
        <v>0</v>
      </c>
      <c r="AF85" s="129">
        <v>0</v>
      </c>
      <c r="AG85" s="131">
        <v>0</v>
      </c>
      <c r="AH85" s="132"/>
      <c r="AI85" s="126"/>
      <c r="AJ85" s="119"/>
      <c r="AK85" s="121"/>
      <c r="AL85" s="122"/>
      <c r="AM85" s="121"/>
      <c r="AN85" s="122"/>
      <c r="AO85" s="119"/>
      <c r="AP85" s="120"/>
      <c r="AQ85" s="119"/>
      <c r="AR85" s="121"/>
      <c r="AS85" s="122"/>
      <c r="AT85" s="121"/>
      <c r="AU85" s="122"/>
      <c r="AV85" s="119"/>
      <c r="AW85" s="120"/>
      <c r="AX85" s="119"/>
      <c r="AY85" s="121"/>
      <c r="AZ85" s="122"/>
      <c r="BA85" s="121"/>
      <c r="BB85" s="122"/>
      <c r="BC85" s="119"/>
      <c r="BD85" s="120"/>
      <c r="BE85" s="119"/>
      <c r="BF85" s="121"/>
      <c r="BG85" s="122"/>
      <c r="BH85" s="121"/>
      <c r="BI85" s="122"/>
      <c r="BJ85" s="122"/>
      <c r="BK85" s="121"/>
      <c r="BL85" s="122"/>
      <c r="BM85" s="121"/>
    </row>
    <row r="86" spans="1:65" ht="15.95" customHeight="1">
      <c r="A86" s="114">
        <v>16</v>
      </c>
      <c r="B86" s="115">
        <v>0</v>
      </c>
      <c r="C86" s="116">
        <v>0</v>
      </c>
      <c r="D86" s="269">
        <v>0</v>
      </c>
      <c r="E86" s="270">
        <v>0</v>
      </c>
      <c r="F86" s="285">
        <v>0</v>
      </c>
      <c r="G86" s="284">
        <v>0</v>
      </c>
      <c r="H86" s="130">
        <v>0</v>
      </c>
      <c r="I86" s="128">
        <v>0</v>
      </c>
      <c r="J86" s="342">
        <v>0</v>
      </c>
      <c r="K86" s="341">
        <v>0</v>
      </c>
      <c r="L86" s="342">
        <v>0</v>
      </c>
      <c r="M86" s="341">
        <v>0</v>
      </c>
      <c r="N86" s="285">
        <v>0</v>
      </c>
      <c r="O86" s="284">
        <v>0</v>
      </c>
      <c r="P86" s="271">
        <v>0</v>
      </c>
      <c r="Q86" s="270">
        <v>0</v>
      </c>
      <c r="R86" s="271">
        <v>0</v>
      </c>
      <c r="S86" s="270">
        <v>0</v>
      </c>
      <c r="T86" s="285">
        <v>0</v>
      </c>
      <c r="U86" s="284">
        <v>0</v>
      </c>
      <c r="V86" s="130">
        <v>0</v>
      </c>
      <c r="W86" s="128">
        <v>0</v>
      </c>
      <c r="X86" s="342">
        <v>0</v>
      </c>
      <c r="Y86" s="341">
        <v>0</v>
      </c>
      <c r="Z86" s="342">
        <v>0</v>
      </c>
      <c r="AA86" s="341">
        <v>0</v>
      </c>
      <c r="AB86" s="285">
        <v>0</v>
      </c>
      <c r="AC86" s="284">
        <v>0</v>
      </c>
      <c r="AD86" s="271">
        <v>0</v>
      </c>
      <c r="AE86" s="270">
        <v>0</v>
      </c>
      <c r="AF86" s="271">
        <v>0</v>
      </c>
      <c r="AG86" s="270">
        <v>0</v>
      </c>
      <c r="AH86" s="129">
        <v>0</v>
      </c>
      <c r="AI86" s="131">
        <v>0</v>
      </c>
      <c r="AJ86" s="132"/>
      <c r="AK86" s="126"/>
      <c r="AL86" s="119"/>
      <c r="AM86" s="121"/>
      <c r="AN86" s="122"/>
      <c r="AO86" s="121"/>
      <c r="AP86" s="122"/>
      <c r="AQ86" s="119"/>
      <c r="AR86" s="120"/>
      <c r="AS86" s="119"/>
      <c r="AT86" s="121"/>
      <c r="AU86" s="122"/>
      <c r="AV86" s="121"/>
      <c r="AW86" s="122"/>
      <c r="AX86" s="119"/>
      <c r="AY86" s="120"/>
      <c r="AZ86" s="119"/>
      <c r="BA86" s="121"/>
      <c r="BB86" s="122"/>
      <c r="BC86" s="121"/>
      <c r="BD86" s="122"/>
      <c r="BE86" s="119"/>
      <c r="BF86" s="120"/>
      <c r="BG86" s="119"/>
      <c r="BH86" s="121"/>
      <c r="BI86" s="122"/>
      <c r="BJ86" s="121"/>
      <c r="BK86" s="122"/>
      <c r="BL86" s="122"/>
      <c r="BM86" s="121"/>
    </row>
    <row r="87" spans="1:65" ht="15.95" customHeight="1">
      <c r="A87" s="114">
        <v>17</v>
      </c>
      <c r="B87" s="115">
        <v>0</v>
      </c>
      <c r="C87" s="116">
        <v>0</v>
      </c>
      <c r="D87" s="269">
        <v>0</v>
      </c>
      <c r="E87" s="270">
        <v>0</v>
      </c>
      <c r="F87" s="283">
        <v>0</v>
      </c>
      <c r="G87" s="284">
        <v>0</v>
      </c>
      <c r="H87" s="130">
        <v>0</v>
      </c>
      <c r="I87" s="128">
        <v>0</v>
      </c>
      <c r="J87" s="342">
        <v>0</v>
      </c>
      <c r="K87" s="341">
        <v>0</v>
      </c>
      <c r="L87" s="342">
        <v>0</v>
      </c>
      <c r="M87" s="341">
        <v>0</v>
      </c>
      <c r="N87" s="285">
        <v>0</v>
      </c>
      <c r="O87" s="284">
        <v>0</v>
      </c>
      <c r="P87" s="271">
        <v>0</v>
      </c>
      <c r="Q87" s="270">
        <v>0</v>
      </c>
      <c r="R87" s="271">
        <v>0</v>
      </c>
      <c r="S87" s="270">
        <v>0</v>
      </c>
      <c r="T87" s="285">
        <v>0</v>
      </c>
      <c r="U87" s="284">
        <v>0</v>
      </c>
      <c r="V87" s="130">
        <v>0</v>
      </c>
      <c r="W87" s="128">
        <v>0</v>
      </c>
      <c r="X87" s="342">
        <v>0</v>
      </c>
      <c r="Y87" s="341">
        <v>0</v>
      </c>
      <c r="Z87" s="342">
        <v>0</v>
      </c>
      <c r="AA87" s="341">
        <v>0</v>
      </c>
      <c r="AB87" s="285">
        <v>0</v>
      </c>
      <c r="AC87" s="284">
        <v>0</v>
      </c>
      <c r="AD87" s="271">
        <v>0</v>
      </c>
      <c r="AE87" s="270">
        <v>0</v>
      </c>
      <c r="AF87" s="271">
        <v>0</v>
      </c>
      <c r="AG87" s="270">
        <v>0</v>
      </c>
      <c r="AH87" s="285">
        <v>0</v>
      </c>
      <c r="AI87" s="284">
        <v>0</v>
      </c>
      <c r="AJ87" s="129">
        <v>0</v>
      </c>
      <c r="AK87" s="131">
        <v>0</v>
      </c>
      <c r="AL87" s="132"/>
      <c r="AM87" s="126"/>
      <c r="AN87" s="119"/>
      <c r="AO87" s="121"/>
      <c r="AP87" s="122"/>
      <c r="AQ87" s="121"/>
      <c r="AR87" s="122"/>
      <c r="AS87" s="119"/>
      <c r="AT87" s="120"/>
      <c r="AU87" s="119"/>
      <c r="AV87" s="121"/>
      <c r="AW87" s="122"/>
      <c r="AX87" s="121"/>
      <c r="AY87" s="122"/>
      <c r="AZ87" s="119"/>
      <c r="BA87" s="120"/>
      <c r="BB87" s="119"/>
      <c r="BC87" s="121"/>
      <c r="BD87" s="122"/>
      <c r="BE87" s="121"/>
      <c r="BF87" s="122"/>
      <c r="BG87" s="119"/>
      <c r="BH87" s="120"/>
      <c r="BI87" s="119"/>
      <c r="BJ87" s="121"/>
      <c r="BK87" s="122"/>
      <c r="BL87" s="121"/>
      <c r="BM87" s="122"/>
    </row>
    <row r="88" spans="1:65" ht="15.95" customHeight="1">
      <c r="A88" s="114">
        <v>18</v>
      </c>
      <c r="B88" s="115">
        <v>0</v>
      </c>
      <c r="C88" s="116">
        <v>0</v>
      </c>
      <c r="D88" s="269">
        <v>0</v>
      </c>
      <c r="E88" s="270">
        <v>0</v>
      </c>
      <c r="F88" s="283">
        <v>0</v>
      </c>
      <c r="G88" s="284">
        <v>0</v>
      </c>
      <c r="H88" s="130">
        <v>0</v>
      </c>
      <c r="I88" s="128">
        <v>0</v>
      </c>
      <c r="J88" s="342">
        <v>0</v>
      </c>
      <c r="K88" s="341">
        <v>0</v>
      </c>
      <c r="L88" s="342">
        <v>0</v>
      </c>
      <c r="M88" s="341">
        <v>0</v>
      </c>
      <c r="N88" s="285">
        <v>0</v>
      </c>
      <c r="O88" s="284">
        <v>0</v>
      </c>
      <c r="P88" s="271">
        <v>0</v>
      </c>
      <c r="Q88" s="270">
        <v>0</v>
      </c>
      <c r="R88" s="271">
        <v>0</v>
      </c>
      <c r="S88" s="270">
        <v>0</v>
      </c>
      <c r="T88" s="285">
        <v>0</v>
      </c>
      <c r="U88" s="284">
        <v>0</v>
      </c>
      <c r="V88" s="130">
        <v>0</v>
      </c>
      <c r="W88" s="128">
        <v>0</v>
      </c>
      <c r="X88" s="342">
        <v>0</v>
      </c>
      <c r="Y88" s="341">
        <v>0</v>
      </c>
      <c r="Z88" s="342">
        <v>0</v>
      </c>
      <c r="AA88" s="341">
        <v>0</v>
      </c>
      <c r="AB88" s="285">
        <v>0</v>
      </c>
      <c r="AC88" s="284">
        <v>0</v>
      </c>
      <c r="AD88" s="271">
        <v>0</v>
      </c>
      <c r="AE88" s="270">
        <v>0</v>
      </c>
      <c r="AF88" s="271">
        <v>0</v>
      </c>
      <c r="AG88" s="270">
        <v>0</v>
      </c>
      <c r="AH88" s="285">
        <v>0</v>
      </c>
      <c r="AI88" s="284">
        <v>0</v>
      </c>
      <c r="AJ88" s="130">
        <v>0</v>
      </c>
      <c r="AK88" s="128">
        <v>0</v>
      </c>
      <c r="AL88" s="129">
        <v>0</v>
      </c>
      <c r="AM88" s="131">
        <v>0</v>
      </c>
      <c r="AN88" s="132"/>
      <c r="AO88" s="126"/>
      <c r="AP88" s="119"/>
      <c r="AQ88" s="121"/>
      <c r="AR88" s="122"/>
      <c r="AS88" s="121"/>
      <c r="AT88" s="122"/>
      <c r="AU88" s="119"/>
      <c r="AV88" s="120"/>
      <c r="AW88" s="119"/>
      <c r="AX88" s="121"/>
      <c r="AY88" s="122"/>
      <c r="AZ88" s="121"/>
      <c r="BA88" s="122"/>
      <c r="BB88" s="119"/>
      <c r="BC88" s="120"/>
      <c r="BD88" s="119"/>
      <c r="BE88" s="121"/>
      <c r="BF88" s="122"/>
      <c r="BG88" s="121"/>
      <c r="BH88" s="122"/>
      <c r="BI88" s="119"/>
      <c r="BJ88" s="120"/>
      <c r="BK88" s="119"/>
      <c r="BL88" s="121"/>
      <c r="BM88" s="122"/>
    </row>
    <row r="89" spans="1:65" ht="15.95" customHeight="1">
      <c r="A89" s="114">
        <v>19</v>
      </c>
      <c r="B89" s="115">
        <v>0</v>
      </c>
      <c r="C89" s="116">
        <v>0</v>
      </c>
      <c r="D89" s="269">
        <v>0</v>
      </c>
      <c r="E89" s="270">
        <v>0</v>
      </c>
      <c r="F89" s="283">
        <v>0</v>
      </c>
      <c r="G89" s="284">
        <v>0</v>
      </c>
      <c r="H89" s="130">
        <v>0</v>
      </c>
      <c r="I89" s="128">
        <v>0</v>
      </c>
      <c r="J89" s="342">
        <v>0</v>
      </c>
      <c r="K89" s="341">
        <v>0</v>
      </c>
      <c r="L89" s="342">
        <v>0</v>
      </c>
      <c r="M89" s="341">
        <v>0</v>
      </c>
      <c r="N89" s="285">
        <v>0</v>
      </c>
      <c r="O89" s="284">
        <v>0</v>
      </c>
      <c r="P89" s="271">
        <v>0</v>
      </c>
      <c r="Q89" s="270">
        <v>0</v>
      </c>
      <c r="R89" s="271">
        <v>0</v>
      </c>
      <c r="S89" s="270">
        <v>0</v>
      </c>
      <c r="T89" s="285">
        <v>0</v>
      </c>
      <c r="U89" s="284">
        <v>0</v>
      </c>
      <c r="V89" s="130">
        <v>0</v>
      </c>
      <c r="W89" s="128">
        <v>0</v>
      </c>
      <c r="X89" s="342">
        <v>0</v>
      </c>
      <c r="Y89" s="341">
        <v>0</v>
      </c>
      <c r="Z89" s="342">
        <v>0</v>
      </c>
      <c r="AA89" s="341">
        <v>0</v>
      </c>
      <c r="AB89" s="285">
        <v>0</v>
      </c>
      <c r="AC89" s="284">
        <v>0</v>
      </c>
      <c r="AD89" s="271">
        <v>0</v>
      </c>
      <c r="AE89" s="270">
        <v>0</v>
      </c>
      <c r="AF89" s="271">
        <v>0</v>
      </c>
      <c r="AG89" s="270">
        <v>0</v>
      </c>
      <c r="AH89" s="285">
        <v>0</v>
      </c>
      <c r="AI89" s="284">
        <v>0</v>
      </c>
      <c r="AJ89" s="130">
        <v>0</v>
      </c>
      <c r="AK89" s="128">
        <v>0</v>
      </c>
      <c r="AL89" s="342">
        <v>0</v>
      </c>
      <c r="AM89" s="341">
        <v>0</v>
      </c>
      <c r="AN89" s="129">
        <v>0</v>
      </c>
      <c r="AO89" s="131">
        <v>0</v>
      </c>
      <c r="AP89" s="132"/>
      <c r="AQ89" s="126"/>
      <c r="AR89" s="119"/>
      <c r="AS89" s="121"/>
      <c r="AT89" s="122"/>
      <c r="AU89" s="121"/>
      <c r="AV89" s="122"/>
      <c r="AW89" s="119"/>
      <c r="AX89" s="120"/>
      <c r="AY89" s="119"/>
      <c r="AZ89" s="121"/>
      <c r="BA89" s="122"/>
      <c r="BB89" s="121"/>
      <c r="BC89" s="122"/>
      <c r="BD89" s="119"/>
      <c r="BE89" s="120"/>
      <c r="BF89" s="119"/>
      <c r="BG89" s="121"/>
      <c r="BH89" s="122"/>
      <c r="BI89" s="121"/>
      <c r="BJ89" s="122"/>
      <c r="BK89" s="121"/>
      <c r="BL89" s="122"/>
      <c r="BM89" s="121"/>
    </row>
    <row r="90" spans="1:65" ht="15.95" customHeight="1">
      <c r="A90" s="114">
        <v>20</v>
      </c>
      <c r="B90" s="115">
        <v>0</v>
      </c>
      <c r="C90" s="116">
        <v>0</v>
      </c>
      <c r="D90" s="269">
        <v>0</v>
      </c>
      <c r="E90" s="270">
        <v>0</v>
      </c>
      <c r="F90" s="285">
        <v>0</v>
      </c>
      <c r="G90" s="284">
        <v>0</v>
      </c>
      <c r="H90" s="130">
        <v>0</v>
      </c>
      <c r="I90" s="128">
        <v>0</v>
      </c>
      <c r="J90" s="342">
        <v>0</v>
      </c>
      <c r="K90" s="341">
        <v>0</v>
      </c>
      <c r="L90" s="342">
        <v>0</v>
      </c>
      <c r="M90" s="341">
        <v>0</v>
      </c>
      <c r="N90" s="285">
        <v>0</v>
      </c>
      <c r="O90" s="284">
        <v>0</v>
      </c>
      <c r="P90" s="271">
        <v>0</v>
      </c>
      <c r="Q90" s="270">
        <v>0</v>
      </c>
      <c r="R90" s="271">
        <v>0</v>
      </c>
      <c r="S90" s="270">
        <v>0</v>
      </c>
      <c r="T90" s="285">
        <v>0</v>
      </c>
      <c r="U90" s="284">
        <v>0</v>
      </c>
      <c r="V90" s="130">
        <v>0</v>
      </c>
      <c r="W90" s="128">
        <v>0</v>
      </c>
      <c r="X90" s="342">
        <v>0</v>
      </c>
      <c r="Y90" s="341">
        <v>0</v>
      </c>
      <c r="Z90" s="342">
        <v>0</v>
      </c>
      <c r="AA90" s="341">
        <v>0</v>
      </c>
      <c r="AB90" s="285">
        <v>0</v>
      </c>
      <c r="AC90" s="284">
        <v>0</v>
      </c>
      <c r="AD90" s="271">
        <v>0</v>
      </c>
      <c r="AE90" s="270">
        <v>0</v>
      </c>
      <c r="AF90" s="271">
        <v>0</v>
      </c>
      <c r="AG90" s="270">
        <v>0</v>
      </c>
      <c r="AH90" s="285">
        <v>0</v>
      </c>
      <c r="AI90" s="284">
        <v>0</v>
      </c>
      <c r="AJ90" s="130">
        <v>0</v>
      </c>
      <c r="AK90" s="128">
        <v>0</v>
      </c>
      <c r="AL90" s="342">
        <v>0</v>
      </c>
      <c r="AM90" s="341">
        <v>0</v>
      </c>
      <c r="AN90" s="342">
        <v>0</v>
      </c>
      <c r="AO90" s="341">
        <v>0</v>
      </c>
      <c r="AP90" s="129">
        <v>0</v>
      </c>
      <c r="AQ90" s="131">
        <v>0</v>
      </c>
      <c r="AR90" s="132"/>
      <c r="AS90" s="126"/>
      <c r="AT90" s="119"/>
      <c r="AU90" s="121"/>
      <c r="AV90" s="122"/>
      <c r="AW90" s="121"/>
      <c r="AX90" s="122"/>
      <c r="AY90" s="119"/>
      <c r="AZ90" s="120"/>
      <c r="BA90" s="119"/>
      <c r="BB90" s="121"/>
      <c r="BC90" s="122"/>
      <c r="BD90" s="121"/>
      <c r="BE90" s="122"/>
      <c r="BF90" s="119"/>
      <c r="BG90" s="120"/>
      <c r="BH90" s="119"/>
      <c r="BI90" s="121"/>
      <c r="BJ90" s="122"/>
      <c r="BK90" s="121"/>
      <c r="BL90" s="122"/>
      <c r="BM90" s="121"/>
    </row>
    <row r="91" spans="1:65" ht="15.95" customHeight="1">
      <c r="A91" s="114">
        <v>21</v>
      </c>
      <c r="B91" s="115">
        <v>0</v>
      </c>
      <c r="C91" s="116">
        <v>0</v>
      </c>
      <c r="D91" s="269">
        <v>0</v>
      </c>
      <c r="E91" s="270">
        <v>0</v>
      </c>
      <c r="F91" s="285">
        <v>0</v>
      </c>
      <c r="G91" s="284">
        <v>0</v>
      </c>
      <c r="H91" s="130">
        <v>0</v>
      </c>
      <c r="I91" s="128">
        <v>0</v>
      </c>
      <c r="J91" s="342">
        <v>0</v>
      </c>
      <c r="K91" s="341">
        <v>0</v>
      </c>
      <c r="L91" s="342">
        <v>0</v>
      </c>
      <c r="M91" s="341">
        <v>0</v>
      </c>
      <c r="N91" s="285">
        <v>0</v>
      </c>
      <c r="O91" s="284">
        <v>0</v>
      </c>
      <c r="P91" s="271">
        <v>0</v>
      </c>
      <c r="Q91" s="270">
        <v>0</v>
      </c>
      <c r="R91" s="271">
        <v>0</v>
      </c>
      <c r="S91" s="270">
        <v>0</v>
      </c>
      <c r="T91" s="285">
        <v>0</v>
      </c>
      <c r="U91" s="284">
        <v>0</v>
      </c>
      <c r="V91" s="130">
        <v>0</v>
      </c>
      <c r="W91" s="128">
        <v>0</v>
      </c>
      <c r="X91" s="342">
        <v>0</v>
      </c>
      <c r="Y91" s="341">
        <v>0</v>
      </c>
      <c r="Z91" s="342">
        <v>0</v>
      </c>
      <c r="AA91" s="341">
        <v>0</v>
      </c>
      <c r="AB91" s="285">
        <v>0</v>
      </c>
      <c r="AC91" s="284">
        <v>0</v>
      </c>
      <c r="AD91" s="271">
        <v>0</v>
      </c>
      <c r="AE91" s="270">
        <v>0</v>
      </c>
      <c r="AF91" s="271">
        <v>0</v>
      </c>
      <c r="AG91" s="270">
        <v>0</v>
      </c>
      <c r="AH91" s="285">
        <v>0</v>
      </c>
      <c r="AI91" s="284">
        <v>0</v>
      </c>
      <c r="AJ91" s="130">
        <v>0</v>
      </c>
      <c r="AK91" s="128">
        <v>0</v>
      </c>
      <c r="AL91" s="342">
        <v>0</v>
      </c>
      <c r="AM91" s="341">
        <v>0</v>
      </c>
      <c r="AN91" s="342">
        <v>0</v>
      </c>
      <c r="AO91" s="341">
        <v>0</v>
      </c>
      <c r="AP91" s="285">
        <v>0</v>
      </c>
      <c r="AQ91" s="284">
        <v>0</v>
      </c>
      <c r="AR91" s="129">
        <v>0</v>
      </c>
      <c r="AS91" s="131">
        <v>0</v>
      </c>
      <c r="AT91" s="132"/>
      <c r="AU91" s="126"/>
      <c r="AV91" s="119"/>
      <c r="AW91" s="121"/>
      <c r="AX91" s="122"/>
      <c r="AY91" s="121"/>
      <c r="AZ91" s="122"/>
      <c r="BA91" s="119"/>
      <c r="BB91" s="120"/>
      <c r="BC91" s="119"/>
      <c r="BD91" s="121"/>
      <c r="BE91" s="122"/>
      <c r="BF91" s="121"/>
      <c r="BG91" s="122"/>
      <c r="BH91" s="119"/>
      <c r="BI91" s="120"/>
      <c r="BJ91" s="119"/>
      <c r="BK91" s="121"/>
      <c r="BL91" s="122"/>
      <c r="BM91" s="121"/>
    </row>
    <row r="92" spans="1:65" ht="15.95" customHeight="1">
      <c r="A92" s="114">
        <v>22</v>
      </c>
      <c r="B92" s="115">
        <v>0</v>
      </c>
      <c r="C92" s="116">
        <v>0</v>
      </c>
      <c r="D92" s="269">
        <v>0</v>
      </c>
      <c r="E92" s="270">
        <v>0</v>
      </c>
      <c r="F92" s="285">
        <v>0</v>
      </c>
      <c r="G92" s="284">
        <v>0</v>
      </c>
      <c r="H92" s="130">
        <v>0</v>
      </c>
      <c r="I92" s="128">
        <v>0</v>
      </c>
      <c r="J92" s="342">
        <v>0</v>
      </c>
      <c r="K92" s="341">
        <v>0</v>
      </c>
      <c r="L92" s="342">
        <v>0</v>
      </c>
      <c r="M92" s="341">
        <v>0</v>
      </c>
      <c r="N92" s="285">
        <v>0</v>
      </c>
      <c r="O92" s="284">
        <v>0</v>
      </c>
      <c r="P92" s="271">
        <v>0</v>
      </c>
      <c r="Q92" s="270">
        <v>0</v>
      </c>
      <c r="R92" s="271">
        <v>0</v>
      </c>
      <c r="S92" s="270">
        <v>0</v>
      </c>
      <c r="T92" s="285">
        <v>0</v>
      </c>
      <c r="U92" s="284">
        <v>0</v>
      </c>
      <c r="V92" s="130">
        <v>0</v>
      </c>
      <c r="W92" s="128">
        <v>0</v>
      </c>
      <c r="X92" s="342">
        <v>0</v>
      </c>
      <c r="Y92" s="341">
        <v>0</v>
      </c>
      <c r="Z92" s="342">
        <v>0</v>
      </c>
      <c r="AA92" s="341">
        <v>0</v>
      </c>
      <c r="AB92" s="285">
        <v>0</v>
      </c>
      <c r="AC92" s="284">
        <v>0</v>
      </c>
      <c r="AD92" s="271">
        <v>0</v>
      </c>
      <c r="AE92" s="270">
        <v>0</v>
      </c>
      <c r="AF92" s="271">
        <v>0</v>
      </c>
      <c r="AG92" s="270">
        <v>0</v>
      </c>
      <c r="AH92" s="285">
        <v>0</v>
      </c>
      <c r="AI92" s="284">
        <v>0</v>
      </c>
      <c r="AJ92" s="130">
        <v>0</v>
      </c>
      <c r="AK92" s="128">
        <v>0</v>
      </c>
      <c r="AL92" s="342">
        <v>0</v>
      </c>
      <c r="AM92" s="341">
        <v>0</v>
      </c>
      <c r="AN92" s="342">
        <v>0</v>
      </c>
      <c r="AO92" s="341">
        <v>0</v>
      </c>
      <c r="AP92" s="285">
        <v>0</v>
      </c>
      <c r="AQ92" s="284">
        <v>0</v>
      </c>
      <c r="AR92" s="271">
        <v>0</v>
      </c>
      <c r="AS92" s="270">
        <v>0</v>
      </c>
      <c r="AT92" s="129">
        <v>0</v>
      </c>
      <c r="AU92" s="131">
        <v>0</v>
      </c>
      <c r="AV92" s="132"/>
      <c r="AW92" s="126"/>
      <c r="AX92" s="119"/>
      <c r="AY92" s="121"/>
      <c r="AZ92" s="122"/>
      <c r="BA92" s="121"/>
      <c r="BB92" s="122"/>
      <c r="BC92" s="119"/>
      <c r="BD92" s="120"/>
      <c r="BE92" s="119"/>
      <c r="BF92" s="121"/>
      <c r="BG92" s="122"/>
      <c r="BH92" s="121"/>
      <c r="BI92" s="122"/>
      <c r="BJ92" s="119"/>
      <c r="BK92" s="120"/>
      <c r="BL92" s="119"/>
      <c r="BM92" s="121"/>
    </row>
    <row r="93" spans="1:65" ht="15.95" customHeight="1">
      <c r="A93" s="114">
        <v>23</v>
      </c>
      <c r="B93" s="115">
        <v>0</v>
      </c>
      <c r="C93" s="116">
        <v>0</v>
      </c>
      <c r="D93" s="269">
        <v>0</v>
      </c>
      <c r="E93" s="270">
        <v>0</v>
      </c>
      <c r="F93" s="283">
        <v>0</v>
      </c>
      <c r="G93" s="284">
        <v>0</v>
      </c>
      <c r="H93" s="130">
        <v>0</v>
      </c>
      <c r="I93" s="128">
        <v>0</v>
      </c>
      <c r="J93" s="342">
        <v>0</v>
      </c>
      <c r="K93" s="341">
        <v>0</v>
      </c>
      <c r="L93" s="342">
        <v>0</v>
      </c>
      <c r="M93" s="341">
        <v>0</v>
      </c>
      <c r="N93" s="285">
        <v>0</v>
      </c>
      <c r="O93" s="284">
        <v>0</v>
      </c>
      <c r="P93" s="271">
        <v>0</v>
      </c>
      <c r="Q93" s="270">
        <v>0</v>
      </c>
      <c r="R93" s="271">
        <v>0</v>
      </c>
      <c r="S93" s="270">
        <v>0</v>
      </c>
      <c r="T93" s="285">
        <v>0</v>
      </c>
      <c r="U93" s="284">
        <v>0</v>
      </c>
      <c r="V93" s="130">
        <v>0</v>
      </c>
      <c r="W93" s="128">
        <v>0</v>
      </c>
      <c r="X93" s="342">
        <v>0</v>
      </c>
      <c r="Y93" s="341">
        <v>0</v>
      </c>
      <c r="Z93" s="342">
        <v>0</v>
      </c>
      <c r="AA93" s="341">
        <v>0</v>
      </c>
      <c r="AB93" s="285">
        <v>0</v>
      </c>
      <c r="AC93" s="284">
        <v>0</v>
      </c>
      <c r="AD93" s="271">
        <v>0</v>
      </c>
      <c r="AE93" s="270">
        <v>0</v>
      </c>
      <c r="AF93" s="271">
        <v>0</v>
      </c>
      <c r="AG93" s="270">
        <v>0</v>
      </c>
      <c r="AH93" s="285">
        <v>0</v>
      </c>
      <c r="AI93" s="284">
        <v>0</v>
      </c>
      <c r="AJ93" s="130">
        <v>0</v>
      </c>
      <c r="AK93" s="128">
        <v>0</v>
      </c>
      <c r="AL93" s="342">
        <v>0</v>
      </c>
      <c r="AM93" s="341">
        <v>0</v>
      </c>
      <c r="AN93" s="342">
        <v>0</v>
      </c>
      <c r="AO93" s="341">
        <v>0</v>
      </c>
      <c r="AP93" s="285">
        <v>0</v>
      </c>
      <c r="AQ93" s="284">
        <v>0</v>
      </c>
      <c r="AR93" s="271">
        <v>0</v>
      </c>
      <c r="AS93" s="270">
        <v>0</v>
      </c>
      <c r="AT93" s="271">
        <v>0</v>
      </c>
      <c r="AU93" s="270">
        <v>0</v>
      </c>
      <c r="AV93" s="129">
        <v>0</v>
      </c>
      <c r="AW93" s="131">
        <v>0</v>
      </c>
      <c r="AX93" s="132"/>
      <c r="AY93" s="126"/>
      <c r="AZ93" s="119"/>
      <c r="BA93" s="121"/>
      <c r="BB93" s="122"/>
      <c r="BC93" s="121"/>
      <c r="BD93" s="122"/>
      <c r="BE93" s="119"/>
      <c r="BF93" s="120"/>
      <c r="BG93" s="119"/>
      <c r="BH93" s="121"/>
      <c r="BI93" s="122"/>
      <c r="BJ93" s="121"/>
      <c r="BK93" s="122"/>
      <c r="BL93" s="122"/>
      <c r="BM93" s="121"/>
    </row>
    <row r="94" spans="1:65" ht="15.95" customHeight="1">
      <c r="A94" s="114">
        <v>24</v>
      </c>
      <c r="B94" s="115">
        <v>0</v>
      </c>
      <c r="C94" s="116">
        <v>0</v>
      </c>
      <c r="D94" s="269">
        <v>0</v>
      </c>
      <c r="E94" s="270">
        <v>0</v>
      </c>
      <c r="F94" s="283">
        <v>0</v>
      </c>
      <c r="G94" s="284">
        <v>0</v>
      </c>
      <c r="H94" s="130">
        <v>0</v>
      </c>
      <c r="I94" s="128">
        <v>0</v>
      </c>
      <c r="J94" s="342">
        <v>0</v>
      </c>
      <c r="K94" s="341">
        <v>0</v>
      </c>
      <c r="L94" s="342">
        <v>0</v>
      </c>
      <c r="M94" s="341">
        <v>0</v>
      </c>
      <c r="N94" s="285">
        <v>0</v>
      </c>
      <c r="O94" s="284">
        <v>0</v>
      </c>
      <c r="P94" s="271">
        <v>0</v>
      </c>
      <c r="Q94" s="270">
        <v>0</v>
      </c>
      <c r="R94" s="271">
        <v>0</v>
      </c>
      <c r="S94" s="270">
        <v>0</v>
      </c>
      <c r="T94" s="285">
        <v>0</v>
      </c>
      <c r="U94" s="284">
        <v>0</v>
      </c>
      <c r="V94" s="130">
        <v>0</v>
      </c>
      <c r="W94" s="128">
        <v>0</v>
      </c>
      <c r="X94" s="342">
        <v>0</v>
      </c>
      <c r="Y94" s="341">
        <v>0</v>
      </c>
      <c r="Z94" s="342">
        <v>0</v>
      </c>
      <c r="AA94" s="341">
        <v>0</v>
      </c>
      <c r="AB94" s="285">
        <v>0</v>
      </c>
      <c r="AC94" s="284">
        <v>0</v>
      </c>
      <c r="AD94" s="271">
        <v>0</v>
      </c>
      <c r="AE94" s="270">
        <v>0</v>
      </c>
      <c r="AF94" s="271">
        <v>0</v>
      </c>
      <c r="AG94" s="270">
        <v>0</v>
      </c>
      <c r="AH94" s="285">
        <v>0</v>
      </c>
      <c r="AI94" s="284">
        <v>0</v>
      </c>
      <c r="AJ94" s="130">
        <v>0</v>
      </c>
      <c r="AK94" s="128">
        <v>0</v>
      </c>
      <c r="AL94" s="342">
        <v>0</v>
      </c>
      <c r="AM94" s="341">
        <v>0</v>
      </c>
      <c r="AN94" s="342">
        <v>0</v>
      </c>
      <c r="AO94" s="341">
        <v>0</v>
      </c>
      <c r="AP94" s="285">
        <v>0</v>
      </c>
      <c r="AQ94" s="284">
        <v>0</v>
      </c>
      <c r="AR94" s="271">
        <v>0</v>
      </c>
      <c r="AS94" s="270">
        <v>0</v>
      </c>
      <c r="AT94" s="271">
        <v>0</v>
      </c>
      <c r="AU94" s="270">
        <v>0</v>
      </c>
      <c r="AV94" s="285">
        <v>0</v>
      </c>
      <c r="AW94" s="284">
        <v>0</v>
      </c>
      <c r="AX94" s="129">
        <v>0</v>
      </c>
      <c r="AY94" s="131">
        <v>0</v>
      </c>
      <c r="AZ94" s="132"/>
      <c r="BA94" s="126"/>
      <c r="BB94" s="119"/>
      <c r="BC94" s="121"/>
      <c r="BD94" s="122"/>
      <c r="BE94" s="121"/>
      <c r="BF94" s="122"/>
      <c r="BG94" s="119"/>
      <c r="BH94" s="120"/>
      <c r="BI94" s="119"/>
      <c r="BJ94" s="121"/>
      <c r="BK94" s="122"/>
      <c r="BL94" s="121"/>
      <c r="BM94" s="122"/>
    </row>
    <row r="95" spans="1:65" ht="15.95" customHeight="1">
      <c r="A95" s="114">
        <v>25</v>
      </c>
      <c r="B95" s="115">
        <v>0</v>
      </c>
      <c r="C95" s="116">
        <v>0</v>
      </c>
      <c r="D95" s="269">
        <v>0</v>
      </c>
      <c r="E95" s="270">
        <v>0</v>
      </c>
      <c r="F95" s="283">
        <v>0</v>
      </c>
      <c r="G95" s="284">
        <v>0</v>
      </c>
      <c r="H95" s="130">
        <v>0</v>
      </c>
      <c r="I95" s="128">
        <v>0</v>
      </c>
      <c r="J95" s="342">
        <v>0</v>
      </c>
      <c r="K95" s="341">
        <v>0</v>
      </c>
      <c r="L95" s="342">
        <v>0</v>
      </c>
      <c r="M95" s="341">
        <v>0</v>
      </c>
      <c r="N95" s="285">
        <v>0</v>
      </c>
      <c r="O95" s="284">
        <v>0</v>
      </c>
      <c r="P95" s="271">
        <v>0</v>
      </c>
      <c r="Q95" s="270">
        <v>0</v>
      </c>
      <c r="R95" s="271">
        <v>0</v>
      </c>
      <c r="S95" s="270">
        <v>0</v>
      </c>
      <c r="T95" s="285">
        <v>0</v>
      </c>
      <c r="U95" s="284">
        <v>0</v>
      </c>
      <c r="V95" s="130">
        <v>0</v>
      </c>
      <c r="W95" s="128">
        <v>0</v>
      </c>
      <c r="X95" s="342">
        <v>0</v>
      </c>
      <c r="Y95" s="341">
        <v>0</v>
      </c>
      <c r="Z95" s="342">
        <v>0</v>
      </c>
      <c r="AA95" s="341">
        <v>0</v>
      </c>
      <c r="AB95" s="285">
        <v>0</v>
      </c>
      <c r="AC95" s="284">
        <v>0</v>
      </c>
      <c r="AD95" s="271">
        <v>0</v>
      </c>
      <c r="AE95" s="270">
        <v>0</v>
      </c>
      <c r="AF95" s="271">
        <v>0</v>
      </c>
      <c r="AG95" s="270">
        <v>0</v>
      </c>
      <c r="AH95" s="285">
        <v>0</v>
      </c>
      <c r="AI95" s="284">
        <v>0</v>
      </c>
      <c r="AJ95" s="130">
        <v>0</v>
      </c>
      <c r="AK95" s="128">
        <v>0</v>
      </c>
      <c r="AL95" s="342">
        <v>0</v>
      </c>
      <c r="AM95" s="341">
        <v>0</v>
      </c>
      <c r="AN95" s="342">
        <v>0</v>
      </c>
      <c r="AO95" s="341">
        <v>0</v>
      </c>
      <c r="AP95" s="285">
        <v>0</v>
      </c>
      <c r="AQ95" s="284">
        <v>0</v>
      </c>
      <c r="AR95" s="271">
        <v>0</v>
      </c>
      <c r="AS95" s="270">
        <v>0</v>
      </c>
      <c r="AT95" s="271">
        <v>0</v>
      </c>
      <c r="AU95" s="270">
        <v>0</v>
      </c>
      <c r="AV95" s="285">
        <v>0</v>
      </c>
      <c r="AW95" s="284">
        <v>0</v>
      </c>
      <c r="AX95" s="130">
        <v>0</v>
      </c>
      <c r="AY95" s="128">
        <v>0</v>
      </c>
      <c r="AZ95" s="129">
        <v>0</v>
      </c>
      <c r="BA95" s="131">
        <v>0</v>
      </c>
      <c r="BB95" s="132"/>
      <c r="BC95" s="126"/>
      <c r="BD95" s="119"/>
      <c r="BE95" s="121"/>
      <c r="BF95" s="122"/>
      <c r="BG95" s="121"/>
      <c r="BH95" s="122"/>
      <c r="BI95" s="119"/>
      <c r="BJ95" s="120"/>
      <c r="BK95" s="119"/>
      <c r="BL95" s="121"/>
      <c r="BM95" s="122"/>
    </row>
    <row r="96" spans="1:65" ht="15.95" customHeight="1">
      <c r="A96" s="114">
        <v>26</v>
      </c>
      <c r="B96" s="115">
        <v>0</v>
      </c>
      <c r="C96" s="116">
        <v>0</v>
      </c>
      <c r="D96" s="269">
        <v>0</v>
      </c>
      <c r="E96" s="270">
        <v>0</v>
      </c>
      <c r="F96" s="283">
        <v>0</v>
      </c>
      <c r="G96" s="284">
        <v>0</v>
      </c>
      <c r="H96" s="130">
        <v>0</v>
      </c>
      <c r="I96" s="128">
        <v>0</v>
      </c>
      <c r="J96" s="342">
        <v>0</v>
      </c>
      <c r="K96" s="341">
        <v>0</v>
      </c>
      <c r="L96" s="342">
        <v>0</v>
      </c>
      <c r="M96" s="341">
        <v>0</v>
      </c>
      <c r="N96" s="285">
        <v>0</v>
      </c>
      <c r="O96" s="284">
        <v>0</v>
      </c>
      <c r="P96" s="271">
        <v>0</v>
      </c>
      <c r="Q96" s="270">
        <v>0</v>
      </c>
      <c r="R96" s="271">
        <v>0</v>
      </c>
      <c r="S96" s="270">
        <v>0</v>
      </c>
      <c r="T96" s="285">
        <v>0</v>
      </c>
      <c r="U96" s="284">
        <v>0</v>
      </c>
      <c r="V96" s="130">
        <v>0</v>
      </c>
      <c r="W96" s="128">
        <v>0</v>
      </c>
      <c r="X96" s="342">
        <v>0</v>
      </c>
      <c r="Y96" s="341">
        <v>0</v>
      </c>
      <c r="Z96" s="342">
        <v>0</v>
      </c>
      <c r="AA96" s="341">
        <v>0</v>
      </c>
      <c r="AB96" s="285">
        <v>0</v>
      </c>
      <c r="AC96" s="284">
        <v>0</v>
      </c>
      <c r="AD96" s="271">
        <v>0</v>
      </c>
      <c r="AE96" s="270">
        <v>0</v>
      </c>
      <c r="AF96" s="271">
        <v>0</v>
      </c>
      <c r="AG96" s="270">
        <v>0</v>
      </c>
      <c r="AH96" s="285">
        <v>0</v>
      </c>
      <c r="AI96" s="284">
        <v>0</v>
      </c>
      <c r="AJ96" s="130">
        <v>0</v>
      </c>
      <c r="AK96" s="128">
        <v>0</v>
      </c>
      <c r="AL96" s="342">
        <v>0</v>
      </c>
      <c r="AM96" s="341">
        <v>0</v>
      </c>
      <c r="AN96" s="342">
        <v>0</v>
      </c>
      <c r="AO96" s="341">
        <v>0</v>
      </c>
      <c r="AP96" s="285">
        <v>0</v>
      </c>
      <c r="AQ96" s="284">
        <v>0</v>
      </c>
      <c r="AR96" s="271">
        <v>0</v>
      </c>
      <c r="AS96" s="270">
        <v>0</v>
      </c>
      <c r="AT96" s="271">
        <v>0</v>
      </c>
      <c r="AU96" s="270">
        <v>0</v>
      </c>
      <c r="AV96" s="285">
        <v>0</v>
      </c>
      <c r="AW96" s="284">
        <v>0</v>
      </c>
      <c r="AX96" s="130">
        <v>0</v>
      </c>
      <c r="AY96" s="128">
        <v>0</v>
      </c>
      <c r="AZ96" s="342">
        <v>0</v>
      </c>
      <c r="BA96" s="341">
        <v>0</v>
      </c>
      <c r="BB96" s="129">
        <v>0</v>
      </c>
      <c r="BC96" s="118">
        <v>0</v>
      </c>
      <c r="BD96" s="125"/>
      <c r="BE96" s="126"/>
      <c r="BF96" s="119"/>
      <c r="BG96" s="121"/>
      <c r="BH96" s="122"/>
      <c r="BI96" s="121"/>
      <c r="BJ96" s="122"/>
      <c r="BK96" s="119"/>
      <c r="BL96" s="120"/>
      <c r="BM96" s="119"/>
    </row>
    <row r="97" spans="1:65" ht="15.95" customHeight="1">
      <c r="A97" s="114">
        <v>27</v>
      </c>
      <c r="B97" s="115">
        <v>0</v>
      </c>
      <c r="C97" s="116">
        <v>0</v>
      </c>
      <c r="D97" s="269">
        <v>0</v>
      </c>
      <c r="E97" s="270">
        <v>0</v>
      </c>
      <c r="F97" s="283">
        <v>0</v>
      </c>
      <c r="G97" s="284">
        <v>0</v>
      </c>
      <c r="H97" s="130">
        <v>0</v>
      </c>
      <c r="I97" s="128">
        <v>0</v>
      </c>
      <c r="J97" s="342">
        <v>0</v>
      </c>
      <c r="K97" s="341">
        <v>0</v>
      </c>
      <c r="L97" s="342">
        <v>0</v>
      </c>
      <c r="M97" s="341">
        <v>0</v>
      </c>
      <c r="N97" s="285">
        <v>0</v>
      </c>
      <c r="O97" s="284">
        <v>0</v>
      </c>
      <c r="P97" s="271">
        <v>0</v>
      </c>
      <c r="Q97" s="270">
        <v>0</v>
      </c>
      <c r="R97" s="271">
        <v>0</v>
      </c>
      <c r="S97" s="270">
        <v>0</v>
      </c>
      <c r="T97" s="285">
        <v>0</v>
      </c>
      <c r="U97" s="284">
        <v>0</v>
      </c>
      <c r="V97" s="130">
        <v>0</v>
      </c>
      <c r="W97" s="128">
        <v>0</v>
      </c>
      <c r="X97" s="342">
        <v>0</v>
      </c>
      <c r="Y97" s="341">
        <v>0</v>
      </c>
      <c r="Z97" s="342">
        <v>0</v>
      </c>
      <c r="AA97" s="341">
        <v>0</v>
      </c>
      <c r="AB97" s="285">
        <v>0</v>
      </c>
      <c r="AC97" s="284">
        <v>0</v>
      </c>
      <c r="AD97" s="271">
        <v>0</v>
      </c>
      <c r="AE97" s="270">
        <v>0</v>
      </c>
      <c r="AF97" s="271">
        <v>0</v>
      </c>
      <c r="AG97" s="270">
        <v>0</v>
      </c>
      <c r="AH97" s="285">
        <v>0</v>
      </c>
      <c r="AI97" s="284">
        <v>0</v>
      </c>
      <c r="AJ97" s="130">
        <v>0</v>
      </c>
      <c r="AK97" s="128">
        <v>0</v>
      </c>
      <c r="AL97" s="342">
        <v>0</v>
      </c>
      <c r="AM97" s="341">
        <v>0</v>
      </c>
      <c r="AN97" s="342">
        <v>0</v>
      </c>
      <c r="AO97" s="341">
        <v>0</v>
      </c>
      <c r="AP97" s="285">
        <v>0</v>
      </c>
      <c r="AQ97" s="284">
        <v>0</v>
      </c>
      <c r="AR97" s="271">
        <v>0</v>
      </c>
      <c r="AS97" s="270">
        <v>0</v>
      </c>
      <c r="AT97" s="271">
        <v>0</v>
      </c>
      <c r="AU97" s="270">
        <v>0</v>
      </c>
      <c r="AV97" s="285">
        <v>0</v>
      </c>
      <c r="AW97" s="284">
        <v>0</v>
      </c>
      <c r="AX97" s="130">
        <v>0</v>
      </c>
      <c r="AY97" s="128">
        <v>0</v>
      </c>
      <c r="AZ97" s="342">
        <v>0</v>
      </c>
      <c r="BA97" s="341">
        <v>0</v>
      </c>
      <c r="BB97" s="342">
        <v>0</v>
      </c>
      <c r="BC97" s="341">
        <v>0</v>
      </c>
      <c r="BD97" s="129">
        <v>0</v>
      </c>
      <c r="BE97" s="118">
        <v>0</v>
      </c>
      <c r="BF97" s="125"/>
      <c r="BG97" s="126"/>
      <c r="BH97" s="119"/>
      <c r="BI97" s="121"/>
      <c r="BJ97" s="122"/>
      <c r="BK97" s="121"/>
      <c r="BL97" s="122"/>
      <c r="BM97" s="119"/>
    </row>
    <row r="98" spans="1:65" ht="15.95" customHeight="1">
      <c r="A98" s="114">
        <v>28</v>
      </c>
      <c r="B98" s="115">
        <v>0</v>
      </c>
      <c r="C98" s="116">
        <v>0</v>
      </c>
      <c r="D98" s="269">
        <v>0</v>
      </c>
      <c r="E98" s="270">
        <v>0</v>
      </c>
      <c r="F98" s="283">
        <v>0</v>
      </c>
      <c r="G98" s="284">
        <v>0</v>
      </c>
      <c r="H98" s="130">
        <v>0</v>
      </c>
      <c r="I98" s="128">
        <v>0</v>
      </c>
      <c r="J98" s="342">
        <v>0</v>
      </c>
      <c r="K98" s="341">
        <v>0</v>
      </c>
      <c r="L98" s="342">
        <v>0</v>
      </c>
      <c r="M98" s="341">
        <v>0</v>
      </c>
      <c r="N98" s="285">
        <v>0</v>
      </c>
      <c r="O98" s="284">
        <v>0</v>
      </c>
      <c r="P98" s="271">
        <v>0</v>
      </c>
      <c r="Q98" s="270">
        <v>0</v>
      </c>
      <c r="R98" s="271">
        <v>0</v>
      </c>
      <c r="S98" s="270">
        <v>0</v>
      </c>
      <c r="T98" s="285">
        <v>0</v>
      </c>
      <c r="U98" s="284">
        <v>0</v>
      </c>
      <c r="V98" s="130">
        <v>0</v>
      </c>
      <c r="W98" s="128">
        <v>0</v>
      </c>
      <c r="X98" s="342">
        <v>0</v>
      </c>
      <c r="Y98" s="341">
        <v>0</v>
      </c>
      <c r="Z98" s="342">
        <v>0</v>
      </c>
      <c r="AA98" s="341">
        <v>0</v>
      </c>
      <c r="AB98" s="285">
        <v>0</v>
      </c>
      <c r="AC98" s="284">
        <v>0</v>
      </c>
      <c r="AD98" s="271">
        <v>0</v>
      </c>
      <c r="AE98" s="270">
        <v>0</v>
      </c>
      <c r="AF98" s="271">
        <v>0</v>
      </c>
      <c r="AG98" s="270">
        <v>0</v>
      </c>
      <c r="AH98" s="285">
        <v>0</v>
      </c>
      <c r="AI98" s="284">
        <v>0</v>
      </c>
      <c r="AJ98" s="130">
        <v>0</v>
      </c>
      <c r="AK98" s="128">
        <v>0</v>
      </c>
      <c r="AL98" s="342">
        <v>0</v>
      </c>
      <c r="AM98" s="341">
        <v>0</v>
      </c>
      <c r="AN98" s="342">
        <v>0</v>
      </c>
      <c r="AO98" s="341">
        <v>0</v>
      </c>
      <c r="AP98" s="285">
        <v>0</v>
      </c>
      <c r="AQ98" s="284">
        <v>0</v>
      </c>
      <c r="AR98" s="271">
        <v>0</v>
      </c>
      <c r="AS98" s="270">
        <v>0</v>
      </c>
      <c r="AT98" s="271">
        <v>0</v>
      </c>
      <c r="AU98" s="270">
        <v>0</v>
      </c>
      <c r="AV98" s="285">
        <v>0</v>
      </c>
      <c r="AW98" s="284">
        <v>0</v>
      </c>
      <c r="AX98" s="130">
        <v>0</v>
      </c>
      <c r="AY98" s="128">
        <v>0</v>
      </c>
      <c r="AZ98" s="342">
        <v>0</v>
      </c>
      <c r="BA98" s="341">
        <v>0</v>
      </c>
      <c r="BB98" s="342">
        <v>0</v>
      </c>
      <c r="BC98" s="341">
        <v>0</v>
      </c>
      <c r="BD98" s="285">
        <v>0</v>
      </c>
      <c r="BE98" s="284">
        <v>0</v>
      </c>
      <c r="BF98" s="129">
        <v>0</v>
      </c>
      <c r="BG98" s="118">
        <v>0</v>
      </c>
      <c r="BH98" s="125"/>
      <c r="BI98" s="126"/>
      <c r="BJ98" s="119"/>
      <c r="BK98" s="121"/>
      <c r="BL98" s="122"/>
      <c r="BM98" s="121"/>
    </row>
    <row r="99" spans="1:65" ht="15.95" customHeight="1">
      <c r="A99" s="114">
        <v>29</v>
      </c>
      <c r="B99" s="115">
        <v>0</v>
      </c>
      <c r="C99" s="116">
        <v>0</v>
      </c>
      <c r="D99" s="269">
        <v>0</v>
      </c>
      <c r="E99" s="270">
        <v>0</v>
      </c>
      <c r="F99" s="283">
        <v>0</v>
      </c>
      <c r="G99" s="284">
        <v>0</v>
      </c>
      <c r="H99" s="130">
        <v>0</v>
      </c>
      <c r="I99" s="128">
        <v>0</v>
      </c>
      <c r="J99" s="342">
        <v>0</v>
      </c>
      <c r="K99" s="341">
        <v>0</v>
      </c>
      <c r="L99" s="342">
        <v>0</v>
      </c>
      <c r="M99" s="341">
        <v>0</v>
      </c>
      <c r="N99" s="285">
        <v>0</v>
      </c>
      <c r="O99" s="284">
        <v>0</v>
      </c>
      <c r="P99" s="271">
        <v>0</v>
      </c>
      <c r="Q99" s="270">
        <v>0</v>
      </c>
      <c r="R99" s="271">
        <v>0</v>
      </c>
      <c r="S99" s="270">
        <v>0</v>
      </c>
      <c r="T99" s="285">
        <v>0</v>
      </c>
      <c r="U99" s="284">
        <v>0</v>
      </c>
      <c r="V99" s="130">
        <v>0</v>
      </c>
      <c r="W99" s="128">
        <v>0</v>
      </c>
      <c r="X99" s="342">
        <v>0</v>
      </c>
      <c r="Y99" s="341">
        <v>0</v>
      </c>
      <c r="Z99" s="342">
        <v>0</v>
      </c>
      <c r="AA99" s="341">
        <v>0</v>
      </c>
      <c r="AB99" s="285">
        <v>0</v>
      </c>
      <c r="AC99" s="284">
        <v>0</v>
      </c>
      <c r="AD99" s="271">
        <v>0</v>
      </c>
      <c r="AE99" s="270">
        <v>0</v>
      </c>
      <c r="AF99" s="271">
        <v>0</v>
      </c>
      <c r="AG99" s="270">
        <v>0</v>
      </c>
      <c r="AH99" s="285">
        <v>0</v>
      </c>
      <c r="AI99" s="284">
        <v>0</v>
      </c>
      <c r="AJ99" s="130">
        <v>0</v>
      </c>
      <c r="AK99" s="128">
        <v>0</v>
      </c>
      <c r="AL99" s="342">
        <v>0</v>
      </c>
      <c r="AM99" s="341">
        <v>0</v>
      </c>
      <c r="AN99" s="342">
        <v>0</v>
      </c>
      <c r="AO99" s="341">
        <v>0</v>
      </c>
      <c r="AP99" s="285">
        <v>0</v>
      </c>
      <c r="AQ99" s="284">
        <v>0</v>
      </c>
      <c r="AR99" s="271">
        <v>0</v>
      </c>
      <c r="AS99" s="270">
        <v>0</v>
      </c>
      <c r="AT99" s="271">
        <v>0</v>
      </c>
      <c r="AU99" s="270">
        <v>0</v>
      </c>
      <c r="AV99" s="285">
        <v>0</v>
      </c>
      <c r="AW99" s="284">
        <v>0</v>
      </c>
      <c r="AX99" s="130">
        <v>0</v>
      </c>
      <c r="AY99" s="128">
        <v>0</v>
      </c>
      <c r="AZ99" s="342">
        <v>0</v>
      </c>
      <c r="BA99" s="341">
        <v>0</v>
      </c>
      <c r="BB99" s="342">
        <v>0</v>
      </c>
      <c r="BC99" s="341">
        <v>0</v>
      </c>
      <c r="BD99" s="285">
        <v>0</v>
      </c>
      <c r="BE99" s="284">
        <v>0</v>
      </c>
      <c r="BF99" s="271">
        <v>0</v>
      </c>
      <c r="BG99" s="270">
        <v>0</v>
      </c>
      <c r="BH99" s="129">
        <v>0</v>
      </c>
      <c r="BI99" s="118">
        <v>0</v>
      </c>
      <c r="BJ99" s="125"/>
      <c r="BK99" s="126"/>
      <c r="BL99" s="119"/>
      <c r="BM99" s="121"/>
    </row>
    <row r="100" spans="1:65" ht="15.95" customHeight="1">
      <c r="A100" s="114">
        <v>30</v>
      </c>
      <c r="B100" s="115">
        <v>0</v>
      </c>
      <c r="C100" s="116">
        <v>0</v>
      </c>
      <c r="D100" s="269">
        <v>0</v>
      </c>
      <c r="E100" s="270">
        <v>0</v>
      </c>
      <c r="F100" s="283">
        <v>0</v>
      </c>
      <c r="G100" s="284">
        <v>0</v>
      </c>
      <c r="H100" s="130">
        <v>0</v>
      </c>
      <c r="I100" s="128">
        <v>0</v>
      </c>
      <c r="J100" s="342">
        <v>0</v>
      </c>
      <c r="K100" s="341">
        <v>0</v>
      </c>
      <c r="L100" s="342">
        <v>0</v>
      </c>
      <c r="M100" s="341">
        <v>0</v>
      </c>
      <c r="N100" s="285">
        <v>0</v>
      </c>
      <c r="O100" s="284">
        <v>0</v>
      </c>
      <c r="P100" s="271">
        <v>0</v>
      </c>
      <c r="Q100" s="270">
        <v>0</v>
      </c>
      <c r="R100" s="271">
        <v>0</v>
      </c>
      <c r="S100" s="270">
        <v>0</v>
      </c>
      <c r="T100" s="285">
        <v>0</v>
      </c>
      <c r="U100" s="284">
        <v>0</v>
      </c>
      <c r="V100" s="130">
        <v>0</v>
      </c>
      <c r="W100" s="128">
        <v>0</v>
      </c>
      <c r="X100" s="342">
        <v>0</v>
      </c>
      <c r="Y100" s="341">
        <v>0</v>
      </c>
      <c r="Z100" s="342">
        <v>0</v>
      </c>
      <c r="AA100" s="341">
        <v>0</v>
      </c>
      <c r="AB100" s="285">
        <v>0</v>
      </c>
      <c r="AC100" s="284">
        <v>0</v>
      </c>
      <c r="AD100" s="271">
        <v>0</v>
      </c>
      <c r="AE100" s="270">
        <v>0</v>
      </c>
      <c r="AF100" s="271">
        <v>0</v>
      </c>
      <c r="AG100" s="270">
        <v>0</v>
      </c>
      <c r="AH100" s="285">
        <v>0</v>
      </c>
      <c r="AI100" s="284">
        <v>0</v>
      </c>
      <c r="AJ100" s="130">
        <v>0</v>
      </c>
      <c r="AK100" s="128">
        <v>0</v>
      </c>
      <c r="AL100" s="342">
        <v>0</v>
      </c>
      <c r="AM100" s="341">
        <v>0</v>
      </c>
      <c r="AN100" s="342">
        <v>0</v>
      </c>
      <c r="AO100" s="341">
        <v>0</v>
      </c>
      <c r="AP100" s="285">
        <v>0</v>
      </c>
      <c r="AQ100" s="284">
        <v>0</v>
      </c>
      <c r="AR100" s="271">
        <v>0</v>
      </c>
      <c r="AS100" s="270">
        <v>0</v>
      </c>
      <c r="AT100" s="271">
        <v>0</v>
      </c>
      <c r="AU100" s="270">
        <v>0</v>
      </c>
      <c r="AV100" s="285">
        <v>0</v>
      </c>
      <c r="AW100" s="284">
        <v>0</v>
      </c>
      <c r="AX100" s="130">
        <v>0</v>
      </c>
      <c r="AY100" s="128">
        <v>0</v>
      </c>
      <c r="AZ100" s="342">
        <v>0</v>
      </c>
      <c r="BA100" s="341">
        <v>0</v>
      </c>
      <c r="BB100" s="342">
        <v>0</v>
      </c>
      <c r="BC100" s="341">
        <v>0</v>
      </c>
      <c r="BD100" s="285">
        <v>0</v>
      </c>
      <c r="BE100" s="284">
        <v>0</v>
      </c>
      <c r="BF100" s="271">
        <v>0</v>
      </c>
      <c r="BG100" s="270">
        <v>0</v>
      </c>
      <c r="BH100" s="271">
        <v>0</v>
      </c>
      <c r="BI100" s="270">
        <v>0</v>
      </c>
      <c r="BJ100" s="129">
        <v>0</v>
      </c>
      <c r="BK100" s="118">
        <v>0</v>
      </c>
      <c r="BL100" s="119"/>
      <c r="BM100" s="120"/>
    </row>
    <row r="101" spans="1:65" ht="15.95" customHeight="1">
      <c r="A101" s="135" t="s">
        <v>29</v>
      </c>
      <c r="B101" s="136">
        <f>SUM(B71:B100)</f>
        <v>0</v>
      </c>
      <c r="C101" s="137">
        <f>SUM(C71:C100)</f>
        <v>0</v>
      </c>
      <c r="D101" s="136">
        <f>SUM(D71:D100)</f>
        <v>0</v>
      </c>
      <c r="E101" s="137">
        <f>SUM(E71:E100)</f>
        <v>0</v>
      </c>
      <c r="F101" s="136">
        <f>SUM(F72:F100,D71)</f>
        <v>0</v>
      </c>
      <c r="G101" s="137">
        <f>SUM(G72:G100,E71)</f>
        <v>0</v>
      </c>
      <c r="H101" s="136">
        <f>SUM(H73:H100,F72,D71)</f>
        <v>0</v>
      </c>
      <c r="I101" s="137">
        <f>SUM(I73:I100,G72,E71)</f>
        <v>0</v>
      </c>
      <c r="J101" s="136">
        <f>SUM(J74:J100,H73,F72,D71)</f>
        <v>0</v>
      </c>
      <c r="K101" s="137">
        <f>SUM(K74:K100,I73,G72,E71)</f>
        <v>0</v>
      </c>
      <c r="L101" s="136">
        <f>SUM(L75:L100,J74,H73,F72,D71)</f>
        <v>0</v>
      </c>
      <c r="M101" s="137">
        <f>SUM(M75:M100,K74,I73,G72,E71)</f>
        <v>0</v>
      </c>
      <c r="N101" s="136">
        <f>SUM(N76:N100,L75,J74,H73,F72,D71)</f>
        <v>0</v>
      </c>
      <c r="O101" s="137">
        <f>SUM(O76:O100,M75,K74,I73,G72,E71)</f>
        <v>0</v>
      </c>
      <c r="P101" s="136">
        <f>SUM(P77:P100,N76,L75,J74,H73,F72,D71)</f>
        <v>0</v>
      </c>
      <c r="Q101" s="137">
        <f>SUM(Q77:Q100,O76,M75,K74,I73,G72,E71)</f>
        <v>0</v>
      </c>
      <c r="R101" s="136">
        <f>SUM(R78:R100,P77,N76,L75,J74,H73,F72,D71)</f>
        <v>0</v>
      </c>
      <c r="S101" s="137">
        <f>SUM(S78:S100,Q77,O76,M75,K74,I73,G72,E71)</f>
        <v>0</v>
      </c>
      <c r="T101" s="136">
        <f>SUM(T79:T100,R78,P77,N76,L75,J74,H73,F72,D71)</f>
        <v>0</v>
      </c>
      <c r="U101" s="137">
        <f>SUM(U79:U100,S78,Q77,O76,M75,K74,I73,G72,E71)</f>
        <v>0</v>
      </c>
      <c r="V101" s="136">
        <f>SUM(V80:V100,T79,R78,P77,N76,L75,J74,H73,F72,D71)</f>
        <v>0</v>
      </c>
      <c r="W101" s="137">
        <f>SUM(W80:W100,U79,S78,Q77,O76,M75,K74,I73,G72,E71)</f>
        <v>0</v>
      </c>
      <c r="X101" s="136">
        <f>SUM(X81:X100,V80,T79,R78,P77,N76,L75,J74,H73,F72,D71)</f>
        <v>0</v>
      </c>
      <c r="Y101" s="137">
        <f>SUM(Y81:Y100,W80,U79,S78,Q77,O76,M75,K74,I73,G72,E71)</f>
        <v>0</v>
      </c>
      <c r="Z101" s="136">
        <f>SUM(Z82:Z100,X81,V80,T79,R78,P77,N76,L75,J74,H73,F72,D71)</f>
        <v>0</v>
      </c>
      <c r="AA101" s="137">
        <f>SUM(AA82:AA100,Y81,W80,U79,S78,Q77,O76,M75,K74,I73,G72,E71)</f>
        <v>0</v>
      </c>
      <c r="AB101" s="136">
        <f>SUM(AB83:AB100,Z82,X81,V80,T79,R78,P77,N76,L75,J74,H73,F72,D71)</f>
        <v>0</v>
      </c>
      <c r="AC101" s="137">
        <f>SUM(AC83:AC100,AA82,Y81,W80,U79,S78,Q77,O76,M75,K74,I73,G72,E71)</f>
        <v>0</v>
      </c>
      <c r="AD101" s="136">
        <f>SUM(AD84:AD100,AB83,Z82,X81,V80,T79,R78,P77,N76,L75,J74,H73,F72,D71)</f>
        <v>0</v>
      </c>
      <c r="AE101" s="137">
        <f>SUM(AE84:AE100,AC83,AA82,Y81,W80,U79,S78,Q77,O76,M75,K74,I73,G72,E71)</f>
        <v>0</v>
      </c>
      <c r="AF101" s="136">
        <f>SUM(AF85:AF100,AD84,AB83,Z82,X81,V80,T79,R78,P77,N76,L75,J74,H73,F72,D71)</f>
        <v>0</v>
      </c>
      <c r="AG101" s="137">
        <f>SUM(AG85:AG100,AE84,AC83,AA82,Y81,W80,U79,S78,Q77,O76,M75,K74,I73,G72,E71)</f>
        <v>0</v>
      </c>
      <c r="AH101" s="136">
        <f>SUM(AH86:AH100,AF85,AD84,AB83,Z82,X81,V80,T79,R78,P77,N76,L75,J74,H73,F72,D71)</f>
        <v>0</v>
      </c>
      <c r="AI101" s="137">
        <f>SUM(AI86:AI100,AG85,AE84,AC83,AA82,Y81,W80,U79,S78,Q77,O76,M75,K74,I73,G72,E71)</f>
        <v>0</v>
      </c>
      <c r="AJ101" s="136">
        <f>SUM(AJ87:AJ100,AH86,AF85,AD84,AB83,Z82,X81,V80,T79,R78,P77,N76,L75,J74,H73,F72,D71)</f>
        <v>0</v>
      </c>
      <c r="AK101" s="137">
        <f>SUM(AK87:AK100,AI86,AG85,AE84,AC83,AA82,Y81,W80,U79,S78,Q77,O76,M75,K74,I73,G72,E71)</f>
        <v>0</v>
      </c>
      <c r="AL101" s="136">
        <f>SUM(AL88:AL100,AJ87,AH86,AF85,AD84,AB83,Z82,X81,V80,T79,R78,P77,N76,L75,J74,H73,F72,D71)</f>
        <v>0</v>
      </c>
      <c r="AM101" s="137">
        <f>SUM(AM88:AM100,AK87,AI86,AG85,AE84,AC83,AA82,Y81,W80,U79,S78,Q77,O76,M75,K74,I73,G72,E71)</f>
        <v>0</v>
      </c>
      <c r="AN101" s="136">
        <f>SUM(AN89:AN100,AL88,AJ87,AH86,AF85,AD84,AB83,Z82,X81,V80,T79,R78,P77,N76,L75,J74,H73,F72,D71)</f>
        <v>0</v>
      </c>
      <c r="AO101" s="137">
        <f>SUM(AO89:AO100,AM88,AK87,AI86,AG85,AE84,AC83,AA82,Y81,W80,U79,S78,Q77,O76,M75,K74,I73,G72,E71)</f>
        <v>0</v>
      </c>
      <c r="AP101" s="136">
        <f>SUM(AP90:AP100,AN89,AL88,AJ87,AH86,AF85,AD84,AB83,Z82,X81,V80,T79,R78,P77,N76,L75,J74,H73,F72,D71)</f>
        <v>0</v>
      </c>
      <c r="AQ101" s="137">
        <f>SUM(AQ90:AQ100,AO89,AM88,AK87,AI86,AG85,AE84,AC83,AA82,Y81,W80,U79,S78,Q77,O76,M75,K74,I73,G72,E71)</f>
        <v>0</v>
      </c>
      <c r="AR101" s="136">
        <f>SUM(AR91:AR100,AP90,AN89,AL88,AJ87,AH86,AF85,AD84,AB83,Z82,X81,V80,T79,R78,P77,N76,L75,J74,H73,F72,D71)</f>
        <v>0</v>
      </c>
      <c r="AS101" s="137">
        <f>SUM(AS91:AS100,AQ90,AO89,AM88,AK87,AI86,AG85,AE84,AC83,AA82,Y81,W80,U79,S78,Q77,O76,M75,K74,I73,G72,E71)</f>
        <v>0</v>
      </c>
      <c r="AT101" s="136">
        <f>SUM(AT92:AT100,AR91,AP90,AN89,AL88,AJ87,AH86,AF85,AD84,AB83,Z82,X81,V80,T79,R78,P77,N76,L75,J74,H73,F72,D71)</f>
        <v>0</v>
      </c>
      <c r="AU101" s="137">
        <f>SUM(AU92:AU100,AS91,AQ90,AO89,AM88,AK87,AI86,AG85,AE84,AC83,AA82,Y81,W80,U79,S78,Q77,O76,M75,K74,I73,G72,E71)</f>
        <v>0</v>
      </c>
      <c r="AV101" s="136">
        <f>SUM(AV93:AV100,AT92,AR91,AP90,AN89,AL88,AJ87,AH86,AF85,AD84,AB83,Z82,X81,V80,T79,R78,P77,N76,L75,J74,H73,F72,D71)</f>
        <v>0</v>
      </c>
      <c r="AW101" s="137">
        <f>SUM(AW93:AW100,AU92,AS91,AQ90,AO89,AM88,AK87,AI86,AG85,AE84,AC83,AA82,Y81,W80,U79,S78,Q77,O76,M75,K74,I73,G72,E71)</f>
        <v>0</v>
      </c>
      <c r="AX101" s="136">
        <f>SUM(AX94:AX100,AV93,AT92,AR91,AP90,AN89,AL88,AJ87,AH86,AF85,AD84,AB83,Z82,X81,V80,T79,R78,P77,N76,L75,J74,H73,F72,D71)</f>
        <v>0</v>
      </c>
      <c r="AY101" s="137">
        <f>SUM(AY94:AY100,AW93,AU92,AS91,AQ90,AO89,AM88,AK87,AI86,AG85,AE84,AC83,AA82,Y81,W80,U79,S78,Q77,O76,M75,K74,I73,G72,E71)</f>
        <v>0</v>
      </c>
      <c r="AZ101" s="136">
        <f>SUM(AZ95:AZ100,AX94,AV93,AT92,AR91,AP90,AN89,AL88,AJ87,AH86,AF85,AD84,AB83,Z82,X81,V80,T79,R78,P77,N76,L75,J74,H73,F72,D71)</f>
        <v>0</v>
      </c>
      <c r="BA101" s="137">
        <f>SUM(BA95:BA100,AY94,AW93,AU92,AS91,AQ90,AO89,AM88,AK87,AI86,AG85,AE84,AC83,AA82,Y81,W80,U79,S78,Q77,O76,M75,K74,I73,G72,E71)</f>
        <v>0</v>
      </c>
      <c r="BB101" s="136">
        <f>SUM(BB96:BB100,AZ95,AX94,AV93,AT92,AR91,AP90,AN89,AL88,AJ87,AH86,AF85,AD84,AB83,Z82,V80,X81,T79,R78,P77,N76,L75,J74,H73,F72,D71)</f>
        <v>0</v>
      </c>
      <c r="BC101" s="137">
        <f>SUM(BC96:BC100,BA95,AY94,AW93,AU92,AS91,AQ90,AO89,AM88,AK87,AI86,AG85,AE84,AC83,AA82,W80,Y81,U79,S78,Q77,O76,M75,K74,I73,G72,E71)</f>
        <v>0</v>
      </c>
      <c r="BD101" s="136">
        <f>SUM(BD97:BD100,BB96,AZ95,AX94,AV93,AT92,AR91,AP90,AN89,AL88,AJ87,AH86,AF85,AD84,AB83,Z82,X81,V80,T79,R78,P77,N76,L75,J74,H73,F72,D71)</f>
        <v>0</v>
      </c>
      <c r="BE101" s="137">
        <f>SUM(BE97:BE100,BC96,BA95,AY94,AW93,AU92,AS91,AQ90,AO89,AM88,AK87,AI86,AG85,AE84,AC83,AA82,Y81,W80,U79,S78,Q77,O76,M75,K74,I73,G72,E71)</f>
        <v>0</v>
      </c>
      <c r="BF101" s="136">
        <f>SUM(BF98:BF100,BD97,BB96,AZ95,AX94,AV93,AT92,AR91,AP90,AN89,AL88,AJ87,AH86,AF85,AD84,AB83,Z82,X81,V80,T79,R78,P77,N76,L75,J74,H73,F72,D71)</f>
        <v>0</v>
      </c>
      <c r="BG101" s="137">
        <f>SUM(BG98:BG100,BE97,BC96,BA95,AY94,AW93,AU92,AS91,AQ90,AO89,AM88,AK87,AI86,AG85,AE84,AC83,AA82,Y81,W80,U79,S78,Q77,O76,M75,K74,I73,G72,E71)</f>
        <v>0</v>
      </c>
      <c r="BH101" s="136">
        <f>SUM(BH99:BH100,BF98,BD97,BB96,AZ95,AX94,AV93,AT92,AR91,AP90,AN89,AL88,AJ87,AH86,AF85,AD84,AB83,Z82,X81,V80,T79,R78,P77,N76,L75,J74,H73,F72,D71)</f>
        <v>0</v>
      </c>
      <c r="BI101" s="137">
        <f>SUM(BI99:BI100,BG98,BE97,BC96,BA95,AY94,AW93,AU92,AS91,AQ90,AO89,AM88,AK87,AI86,AG85,AE84,AC83,AA82,Y81,W80,U79,S78,Q77,O76,M75,K74,I73,G72,E71)</f>
        <v>0</v>
      </c>
      <c r="BJ101" s="136">
        <f>SUM(BJ100:BJ100,BH99,BF98,BD97,BB96,AZ95,AX94,AV93,AT92,AR91,AP90,AN89,AL88,AJ87,AH86,AF85,AD84,AB83,Z82,X81,V80,T79,R78,P77,N76,L75,J74,H73,F72,D71)</f>
        <v>0</v>
      </c>
      <c r="BK101" s="151">
        <f>SUM(BK100:BK100,BI99,BG98,BE97,BC96,BA95,AY94,AW93,AU92,AS91,AQ90,AO89,AM88,AK87,AI86,AG85,AE84,AC83,AA82,Y81,W80,U79,S78,Q77,O76,M75,K74,I73,G72,E71)</f>
        <v>0</v>
      </c>
      <c r="BL101" s="119"/>
      <c r="BM101" s="120"/>
    </row>
    <row r="102" spans="1:65" ht="15.95" customHeight="1">
      <c r="A102" s="138"/>
      <c r="B102" s="152" t="e">
        <f>(((COUNT(B71:B100)*Summary!$B$4-SUM(B71:B100)))*(B101/(Summary!$B$4*30))*C102+C101)</f>
        <v>#DIV/0!</v>
      </c>
      <c r="C102" s="153" t="e">
        <f>C101/B101</f>
        <v>#DIV/0!</v>
      </c>
      <c r="D102" s="152" t="e">
        <f>(((COUNT(D72:D100)*Summary!$B$4-SUM(D72:D100)))*(D101/(Summary!$B$4*30))*E102+E101)</f>
        <v>#DIV/0!</v>
      </c>
      <c r="E102" s="144" t="e">
        <f>E101/D101</f>
        <v>#DIV/0!</v>
      </c>
      <c r="F102" s="143" t="e">
        <f>(((COUNT(F73:F100)*Summary!$B$4-SUM(F73:F100)))*(F101/(Summary!$B$4*30))*G102+G101)</f>
        <v>#DIV/0!</v>
      </c>
      <c r="G102" s="144" t="e">
        <f>G101/F101</f>
        <v>#DIV/0!</v>
      </c>
      <c r="H102" s="143" t="e">
        <f>(((COUNT(H74:H100)*Summary!$B$4-SUM(H74:H100)))*(H101/(Summary!$B$4*30))*I102+I101)</f>
        <v>#DIV/0!</v>
      </c>
      <c r="I102" s="144" t="e">
        <f>I101/H101</f>
        <v>#DIV/0!</v>
      </c>
      <c r="J102" s="143" t="e">
        <f>(((COUNT(J75:J100)*Summary!$B$4-SUM(J75:J100)))*(J101/(Summary!$B$4*30))*K102+K101)</f>
        <v>#DIV/0!</v>
      </c>
      <c r="K102" s="144" t="e">
        <f>K101/J101</f>
        <v>#DIV/0!</v>
      </c>
      <c r="L102" s="143" t="e">
        <f>(((COUNT(L76:L100)*Summary!$B$4-SUM(L76:L100)))*(L101/(Summary!$B$4*30))*M102+M101)</f>
        <v>#DIV/0!</v>
      </c>
      <c r="M102" s="144" t="e">
        <f>M101/L101</f>
        <v>#DIV/0!</v>
      </c>
      <c r="N102" s="143" t="e">
        <f>(((COUNT(N77:N100)*Summary!$B$4-SUM(N77:N100)))*(N101/(Summary!$B$4*30))*O102+O101)</f>
        <v>#DIV/0!</v>
      </c>
      <c r="O102" s="144" t="e">
        <f>O101/N101</f>
        <v>#DIV/0!</v>
      </c>
      <c r="P102" s="143" t="e">
        <f>(((COUNT(P78:P100)*Summary!$B$4-SUM(P78:P100)))*(P101/(Summary!$B$4*30))*Q102+Q101)</f>
        <v>#DIV/0!</v>
      </c>
      <c r="Q102" s="144" t="e">
        <f>Q101/P101</f>
        <v>#DIV/0!</v>
      </c>
      <c r="R102" s="143" t="e">
        <f>(((COUNT(R79:R100)*Summary!$B$4-SUM(R79:R100)))*(R101/(Summary!$B$4*30))*S102+S101)</f>
        <v>#DIV/0!</v>
      </c>
      <c r="S102" s="144" t="e">
        <f>S101/R101</f>
        <v>#DIV/0!</v>
      </c>
      <c r="T102" s="143" t="e">
        <f>(((COUNT(T80:T100)*Summary!$B$4-SUM(T80:T100)))*(T101/(Summary!$B$4*30))*U102+U101)</f>
        <v>#DIV/0!</v>
      </c>
      <c r="U102" s="144" t="e">
        <f>U101/T101</f>
        <v>#DIV/0!</v>
      </c>
      <c r="V102" s="143" t="e">
        <f>(((COUNT(V81:V100)*Summary!$B$4-SUM(V81:V100)))*(V101/(Summary!$B$4*30))*W102+W101)</f>
        <v>#DIV/0!</v>
      </c>
      <c r="W102" s="144" t="e">
        <f>W101/V101</f>
        <v>#DIV/0!</v>
      </c>
      <c r="X102" s="143" t="e">
        <f>(((COUNT(X82:X100)*Summary!$B$4-SUM(X82:X100)))*(X101/(Summary!$B$4*30))*Y102+Y101)</f>
        <v>#DIV/0!</v>
      </c>
      <c r="Y102" s="144" t="e">
        <f>Y101/X101</f>
        <v>#DIV/0!</v>
      </c>
      <c r="Z102" s="143" t="e">
        <f>(((COUNT(Z83:Z100)*Summary!$B$4-SUM(Z83:Z100)))*(Z101/(Summary!$B$4*30))*AA102+AA101)</f>
        <v>#DIV/0!</v>
      </c>
      <c r="AA102" s="144" t="e">
        <f>AA101/Z101</f>
        <v>#DIV/0!</v>
      </c>
      <c r="AB102" s="143" t="e">
        <f>(((COUNT(AB84:AB100)*Summary!$B$4-SUM(AB84:AB100)))*(AB101/(Summary!$B$4*30))*AC102+AC101)</f>
        <v>#DIV/0!</v>
      </c>
      <c r="AC102" s="144" t="e">
        <f>AC101/AB101</f>
        <v>#DIV/0!</v>
      </c>
      <c r="AD102" s="143" t="e">
        <f>(((COUNT(AD85:AD100)*Summary!$B$4-SUM(AD85:AD100)))*(AD101/(Summary!$B$4*30))*AE102+AE101)</f>
        <v>#DIV/0!</v>
      </c>
      <c r="AE102" s="144" t="e">
        <f>AE101/AD101</f>
        <v>#DIV/0!</v>
      </c>
      <c r="AF102" s="143" t="e">
        <f>(((COUNT(AF86:AF100)*Summary!$B$4-SUM(AF86:AF100)))*(AF101/(Summary!$B$4*30))*AG102+AG101)</f>
        <v>#DIV/0!</v>
      </c>
      <c r="AG102" s="144" t="e">
        <f>AG101/AF101</f>
        <v>#DIV/0!</v>
      </c>
      <c r="AH102" s="143" t="e">
        <f>(((COUNT(AH87:AH100)*Summary!$B$4-SUM(AH87:AH100)))*(AH101/(Summary!$B$4*30))*AI102+AI101)</f>
        <v>#DIV/0!</v>
      </c>
      <c r="AI102" s="144" t="e">
        <f>AI101/AH101</f>
        <v>#DIV/0!</v>
      </c>
      <c r="AJ102" s="143" t="e">
        <f>(((COUNT(AJ87:AJ100)*Summary!$B$4-SUM(AJ87:AJ100)))*(AJ101/(Summary!$B$4*30))*AK102+AK101)</f>
        <v>#DIV/0!</v>
      </c>
      <c r="AK102" s="144" t="e">
        <f>AK101/AJ101</f>
        <v>#DIV/0!</v>
      </c>
      <c r="AL102" s="143" t="e">
        <f>(((COUNT(AL89:AL100)*Summary!$B$4-SUM(AL89:AL100)))*(AL101/(Summary!$B$4*30))*AM102+AM101)</f>
        <v>#DIV/0!</v>
      </c>
      <c r="AM102" s="144" t="e">
        <f>AM101/AL101</f>
        <v>#DIV/0!</v>
      </c>
      <c r="AN102" s="143" t="e">
        <f>(((COUNT(AN90:AN100)*Summary!$B$4-SUM(AN90:AN100)))*(AN101/(Summary!$B$4*30))*AO102+AO101)</f>
        <v>#DIV/0!</v>
      </c>
      <c r="AO102" s="144" t="e">
        <f>AO101/AN101</f>
        <v>#DIV/0!</v>
      </c>
      <c r="AP102" s="143" t="e">
        <f>(((COUNT(AP91:AP100)*Summary!$B$4-SUM(AP91:AP100)))*(AP101/(Summary!$B$4*30))*AQ102+AQ101)</f>
        <v>#DIV/0!</v>
      </c>
      <c r="AQ102" s="144" t="e">
        <f>AQ101/AP101</f>
        <v>#DIV/0!</v>
      </c>
      <c r="AR102" s="143" t="e">
        <f>(((COUNT(AR92:AR100)*Summary!$B$4-SUM(AR92:AR100)))*(AR101/(Summary!$B$4*30))*AS102+AS101)</f>
        <v>#DIV/0!</v>
      </c>
      <c r="AS102" s="144" t="e">
        <f>AS101/AR101</f>
        <v>#DIV/0!</v>
      </c>
      <c r="AT102" s="143" t="e">
        <f>(((COUNT(AT93:AT100)*Summary!$B$4-SUM(AT93:AT100)))*(AT101/(Summary!$B$4*30))*AU102+AU101)</f>
        <v>#DIV/0!</v>
      </c>
      <c r="AU102" s="144" t="e">
        <f>AU101/AT101</f>
        <v>#DIV/0!</v>
      </c>
      <c r="AV102" s="143" t="e">
        <f>(((COUNT(AV94:AV100)*Summary!$B$4-SUM(AV94:AV100)))*(AV101/(Summary!$B$4*30))*AW102+AW101)</f>
        <v>#DIV/0!</v>
      </c>
      <c r="AW102" s="144" t="e">
        <f>AW101/AV101</f>
        <v>#DIV/0!</v>
      </c>
      <c r="AX102" s="143" t="e">
        <f>(((COUNT(AX95:AX100)*Summary!$B$4-SUM(AX95:AX100)))*(AX101/(Summary!$B$4*30))*AY102+AY101)</f>
        <v>#DIV/0!</v>
      </c>
      <c r="AY102" s="144" t="e">
        <f>AY101/AX101</f>
        <v>#DIV/0!</v>
      </c>
      <c r="AZ102" s="143" t="e">
        <f>(((COUNT(AZ96:AZ100)*Summary!$B$4-SUM(AZ96:AZ100)))*(AZ101/(Summary!$B$4*30))*BA102+BA101)</f>
        <v>#DIV/0!</v>
      </c>
      <c r="BA102" s="144" t="e">
        <f>BA101/AZ101</f>
        <v>#DIV/0!</v>
      </c>
      <c r="BB102" s="143" t="e">
        <f>(((COUNT(BB97:BB100)*Summary!$B$4-SUM(BB97:BB100)))*(BB101/(Summary!$B$4*30))*BC102+BC101)</f>
        <v>#DIV/0!</v>
      </c>
      <c r="BC102" s="144" t="e">
        <f>BC101/BB101</f>
        <v>#DIV/0!</v>
      </c>
      <c r="BD102" s="143" t="e">
        <f>(((COUNT(BD98:BD100)*Summary!$B$4-SUM(BD98:BD100)))*(BD101/(Summary!$B$4*30))*BE102+BE101)</f>
        <v>#DIV/0!</v>
      </c>
      <c r="BE102" s="144" t="e">
        <f>BE101/BD101</f>
        <v>#DIV/0!</v>
      </c>
      <c r="BF102" s="143" t="e">
        <f>(((COUNT(BF99:BF100)*Summary!$B$4-SUM(BF99:BF100)))*(BF101/(Summary!$B$4*30))*BG102+BG101)</f>
        <v>#DIV/0!</v>
      </c>
      <c r="BG102" s="144" t="e">
        <f>BG101/BF101</f>
        <v>#DIV/0!</v>
      </c>
      <c r="BH102" s="143" t="e">
        <f>(((COUNT(BH100)*Summary!$B$4-SUM(BH100)))*(BH101/(Summary!$B$4*30))*BI102+BI101)</f>
        <v>#DIV/0!</v>
      </c>
      <c r="BI102" s="144" t="e">
        <f>BI101/BH101</f>
        <v>#DIV/0!</v>
      </c>
      <c r="BJ102" s="143" t="e">
        <f>(COUNT(BJ100)*Summary!$B$4-SUM(BJ100))*Summary!$D$22*BK102+BK101</f>
        <v>#DIV/0!</v>
      </c>
      <c r="BK102" s="153" t="e">
        <f>BK101/BJ101</f>
        <v>#DIV/0!</v>
      </c>
      <c r="BL102" s="154"/>
      <c r="BM102" s="155"/>
    </row>
    <row r="103" spans="1:65" ht="15.95" customHeight="1">
      <c r="A103" s="135" t="s">
        <v>40</v>
      </c>
      <c r="B103" s="147" t="s">
        <v>36</v>
      </c>
      <c r="C103" s="148" t="s">
        <v>37</v>
      </c>
      <c r="D103" s="147" t="s">
        <v>36</v>
      </c>
      <c r="E103" s="148" t="s">
        <v>37</v>
      </c>
      <c r="F103" s="149" t="s">
        <v>36</v>
      </c>
      <c r="G103" s="150" t="s">
        <v>37</v>
      </c>
      <c r="H103" s="149" t="s">
        <v>36</v>
      </c>
      <c r="I103" s="150" t="s">
        <v>37</v>
      </c>
      <c r="J103" s="149" t="s">
        <v>36</v>
      </c>
      <c r="K103" s="150" t="s">
        <v>37</v>
      </c>
      <c r="L103" s="149" t="s">
        <v>36</v>
      </c>
      <c r="M103" s="150" t="s">
        <v>37</v>
      </c>
      <c r="N103" s="149" t="s">
        <v>36</v>
      </c>
      <c r="O103" s="150" t="s">
        <v>37</v>
      </c>
      <c r="P103" s="149" t="s">
        <v>36</v>
      </c>
      <c r="Q103" s="150" t="s">
        <v>37</v>
      </c>
      <c r="R103" s="149" t="s">
        <v>36</v>
      </c>
      <c r="S103" s="150" t="s">
        <v>37</v>
      </c>
      <c r="T103" s="149" t="s">
        <v>36</v>
      </c>
      <c r="U103" s="150" t="s">
        <v>37</v>
      </c>
      <c r="V103" s="149" t="s">
        <v>36</v>
      </c>
      <c r="W103" s="150" t="s">
        <v>37</v>
      </c>
      <c r="X103" s="149" t="s">
        <v>36</v>
      </c>
      <c r="Y103" s="150" t="s">
        <v>37</v>
      </c>
      <c r="Z103" s="149" t="s">
        <v>36</v>
      </c>
      <c r="AA103" s="150" t="s">
        <v>37</v>
      </c>
      <c r="AB103" s="149" t="s">
        <v>36</v>
      </c>
      <c r="AC103" s="150" t="s">
        <v>37</v>
      </c>
      <c r="AD103" s="149" t="s">
        <v>36</v>
      </c>
      <c r="AE103" s="150" t="s">
        <v>37</v>
      </c>
      <c r="AF103" s="149" t="s">
        <v>36</v>
      </c>
      <c r="AG103" s="150" t="s">
        <v>37</v>
      </c>
      <c r="AH103" s="149" t="s">
        <v>36</v>
      </c>
      <c r="AI103" s="150" t="s">
        <v>37</v>
      </c>
      <c r="AJ103" s="149" t="s">
        <v>36</v>
      </c>
      <c r="AK103" s="150" t="s">
        <v>37</v>
      </c>
      <c r="AL103" s="149" t="s">
        <v>36</v>
      </c>
      <c r="AM103" s="150" t="s">
        <v>37</v>
      </c>
      <c r="AN103" s="149" t="s">
        <v>36</v>
      </c>
      <c r="AO103" s="150" t="s">
        <v>37</v>
      </c>
      <c r="AP103" s="149" t="s">
        <v>36</v>
      </c>
      <c r="AQ103" s="150" t="s">
        <v>37</v>
      </c>
      <c r="AR103" s="149" t="s">
        <v>36</v>
      </c>
      <c r="AS103" s="150" t="s">
        <v>37</v>
      </c>
      <c r="AT103" s="149" t="s">
        <v>36</v>
      </c>
      <c r="AU103" s="150" t="s">
        <v>37</v>
      </c>
      <c r="AV103" s="149" t="s">
        <v>36</v>
      </c>
      <c r="AW103" s="150" t="s">
        <v>37</v>
      </c>
      <c r="AX103" s="149" t="s">
        <v>36</v>
      </c>
      <c r="AY103" s="150" t="s">
        <v>37</v>
      </c>
      <c r="AZ103" s="149" t="s">
        <v>36</v>
      </c>
      <c r="BA103" s="150" t="s">
        <v>37</v>
      </c>
      <c r="BB103" s="149" t="s">
        <v>36</v>
      </c>
      <c r="BC103" s="150" t="s">
        <v>37</v>
      </c>
      <c r="BD103" s="149" t="s">
        <v>36</v>
      </c>
      <c r="BE103" s="150" t="s">
        <v>37</v>
      </c>
      <c r="BF103" s="149" t="s">
        <v>36</v>
      </c>
      <c r="BG103" s="150" t="s">
        <v>37</v>
      </c>
      <c r="BH103" s="149" t="s">
        <v>36</v>
      </c>
      <c r="BI103" s="150" t="s">
        <v>37</v>
      </c>
      <c r="BJ103" s="149" t="s">
        <v>36</v>
      </c>
      <c r="BK103" s="150" t="s">
        <v>37</v>
      </c>
      <c r="BL103" s="149" t="s">
        <v>36</v>
      </c>
      <c r="BM103" s="149" t="s">
        <v>37</v>
      </c>
    </row>
    <row r="104" spans="1:65" ht="15.95" customHeight="1">
      <c r="A104" s="114">
        <v>1</v>
      </c>
      <c r="B104" s="115">
        <v>0</v>
      </c>
      <c r="C104" s="116">
        <v>0</v>
      </c>
      <c r="D104" s="117">
        <v>0</v>
      </c>
      <c r="E104" s="118">
        <v>0</v>
      </c>
      <c r="F104" s="119"/>
      <c r="G104" s="120"/>
      <c r="H104" s="119"/>
      <c r="I104" s="121"/>
      <c r="J104" s="122"/>
      <c r="K104" s="121"/>
      <c r="L104" s="122"/>
      <c r="M104" s="119"/>
      <c r="N104" s="120"/>
      <c r="O104" s="119"/>
      <c r="P104" s="121"/>
      <c r="Q104" s="122"/>
      <c r="R104" s="121"/>
      <c r="S104" s="122"/>
      <c r="T104" s="119"/>
      <c r="U104" s="120"/>
      <c r="V104" s="119"/>
      <c r="W104" s="121"/>
      <c r="X104" s="122"/>
      <c r="Y104" s="121"/>
      <c r="Z104" s="122"/>
      <c r="AA104" s="119"/>
      <c r="AB104" s="120"/>
      <c r="AC104" s="119"/>
      <c r="AD104" s="121"/>
      <c r="AE104" s="122"/>
      <c r="AF104" s="121"/>
      <c r="AG104" s="122"/>
      <c r="AH104" s="119"/>
      <c r="AI104" s="120"/>
      <c r="AJ104" s="119"/>
      <c r="AK104" s="121"/>
      <c r="AL104" s="122"/>
      <c r="AM104" s="121"/>
      <c r="AN104" s="122"/>
      <c r="AO104" s="119"/>
      <c r="AP104" s="120"/>
      <c r="AQ104" s="119"/>
      <c r="AR104" s="121"/>
      <c r="AS104" s="122"/>
      <c r="AT104" s="121"/>
      <c r="AU104" s="122"/>
      <c r="AV104" s="119"/>
      <c r="AW104" s="120"/>
      <c r="AX104" s="119"/>
      <c r="AY104" s="121"/>
      <c r="AZ104" s="122"/>
      <c r="BA104" s="121"/>
      <c r="BB104" s="122"/>
      <c r="BC104" s="119"/>
      <c r="BD104" s="120"/>
      <c r="BE104" s="119"/>
      <c r="BF104" s="121"/>
      <c r="BG104" s="122"/>
      <c r="BH104" s="121"/>
      <c r="BI104" s="122"/>
      <c r="BJ104" s="122"/>
      <c r="BK104" s="121"/>
      <c r="BL104" s="122"/>
      <c r="BM104" s="121"/>
    </row>
    <row r="105" spans="1:65" ht="15.95" customHeight="1">
      <c r="A105" s="114">
        <v>2</v>
      </c>
      <c r="B105" s="115">
        <v>0</v>
      </c>
      <c r="C105" s="116">
        <v>0</v>
      </c>
      <c r="D105" s="283">
        <v>0</v>
      </c>
      <c r="E105" s="284">
        <v>0</v>
      </c>
      <c r="F105" s="123">
        <v>0</v>
      </c>
      <c r="G105" s="124">
        <v>0</v>
      </c>
      <c r="H105" s="125"/>
      <c r="I105" s="126"/>
      <c r="J105" s="119"/>
      <c r="K105" s="121"/>
      <c r="L105" s="122"/>
      <c r="M105" s="121"/>
      <c r="N105" s="122"/>
      <c r="O105" s="119"/>
      <c r="P105" s="120"/>
      <c r="Q105" s="119"/>
      <c r="R105" s="121"/>
      <c r="S105" s="122"/>
      <c r="T105" s="121"/>
      <c r="U105" s="122"/>
      <c r="V105" s="119"/>
      <c r="W105" s="120"/>
      <c r="X105" s="119"/>
      <c r="Y105" s="121"/>
      <c r="Z105" s="122"/>
      <c r="AA105" s="121"/>
      <c r="AB105" s="122"/>
      <c r="AC105" s="119"/>
      <c r="AD105" s="120"/>
      <c r="AE105" s="119"/>
      <c r="AF105" s="121"/>
      <c r="AG105" s="122"/>
      <c r="AH105" s="121"/>
      <c r="AI105" s="122"/>
      <c r="AJ105" s="119"/>
      <c r="AK105" s="120"/>
      <c r="AL105" s="119"/>
      <c r="AM105" s="121"/>
      <c r="AN105" s="122"/>
      <c r="AO105" s="121"/>
      <c r="AP105" s="122"/>
      <c r="AQ105" s="119"/>
      <c r="AR105" s="120"/>
      <c r="AS105" s="119"/>
      <c r="AT105" s="121"/>
      <c r="AU105" s="122"/>
      <c r="AV105" s="121"/>
      <c r="AW105" s="122"/>
      <c r="AX105" s="119"/>
      <c r="AY105" s="120"/>
      <c r="AZ105" s="119"/>
      <c r="BA105" s="121"/>
      <c r="BB105" s="122"/>
      <c r="BC105" s="121"/>
      <c r="BD105" s="122"/>
      <c r="BE105" s="119"/>
      <c r="BF105" s="120"/>
      <c r="BG105" s="119"/>
      <c r="BH105" s="121"/>
      <c r="BI105" s="122"/>
      <c r="BJ105" s="121"/>
      <c r="BK105" s="122"/>
      <c r="BL105" s="122"/>
      <c r="BM105" s="121"/>
    </row>
    <row r="106" spans="1:65" ht="15.95" customHeight="1">
      <c r="A106" s="114">
        <v>3</v>
      </c>
      <c r="B106" s="115">
        <v>0</v>
      </c>
      <c r="C106" s="116">
        <v>0</v>
      </c>
      <c r="D106" s="283">
        <v>0</v>
      </c>
      <c r="E106" s="284">
        <v>0</v>
      </c>
      <c r="F106" s="343">
        <v>0</v>
      </c>
      <c r="G106" s="341">
        <v>0</v>
      </c>
      <c r="H106" s="117">
        <v>0</v>
      </c>
      <c r="I106" s="118">
        <v>0</v>
      </c>
      <c r="J106" s="125"/>
      <c r="K106" s="126"/>
      <c r="L106" s="119"/>
      <c r="M106" s="121"/>
      <c r="N106" s="122"/>
      <c r="O106" s="121"/>
      <c r="P106" s="122"/>
      <c r="Q106" s="119"/>
      <c r="R106" s="120"/>
      <c r="S106" s="119"/>
      <c r="T106" s="121"/>
      <c r="U106" s="122"/>
      <c r="V106" s="121"/>
      <c r="W106" s="122"/>
      <c r="X106" s="119"/>
      <c r="Y106" s="120"/>
      <c r="Z106" s="119"/>
      <c r="AA106" s="121"/>
      <c r="AB106" s="122"/>
      <c r="AC106" s="121"/>
      <c r="AD106" s="122"/>
      <c r="AE106" s="119"/>
      <c r="AF106" s="120"/>
      <c r="AG106" s="119"/>
      <c r="AH106" s="121"/>
      <c r="AI106" s="122"/>
      <c r="AJ106" s="121"/>
      <c r="AK106" s="122"/>
      <c r="AL106" s="119"/>
      <c r="AM106" s="120"/>
      <c r="AN106" s="119"/>
      <c r="AO106" s="121"/>
      <c r="AP106" s="122"/>
      <c r="AQ106" s="121"/>
      <c r="AR106" s="122"/>
      <c r="AS106" s="119"/>
      <c r="AT106" s="120"/>
      <c r="AU106" s="119"/>
      <c r="AV106" s="121"/>
      <c r="AW106" s="122"/>
      <c r="AX106" s="121"/>
      <c r="AY106" s="122"/>
      <c r="AZ106" s="119"/>
      <c r="BA106" s="120"/>
      <c r="BB106" s="119"/>
      <c r="BC106" s="121"/>
      <c r="BD106" s="122"/>
      <c r="BE106" s="121"/>
      <c r="BF106" s="122"/>
      <c r="BG106" s="119"/>
      <c r="BH106" s="120"/>
      <c r="BI106" s="119"/>
      <c r="BJ106" s="121"/>
      <c r="BK106" s="122"/>
      <c r="BL106" s="121"/>
      <c r="BM106" s="122"/>
    </row>
    <row r="107" spans="1:65" ht="15.95" customHeight="1">
      <c r="A107" s="114">
        <v>4</v>
      </c>
      <c r="B107" s="115">
        <v>0</v>
      </c>
      <c r="C107" s="116">
        <v>0</v>
      </c>
      <c r="D107" s="283">
        <v>0</v>
      </c>
      <c r="E107" s="284">
        <v>0</v>
      </c>
      <c r="F107" s="343">
        <v>0</v>
      </c>
      <c r="G107" s="341">
        <v>0</v>
      </c>
      <c r="H107" s="343">
        <v>0</v>
      </c>
      <c r="I107" s="341">
        <v>0</v>
      </c>
      <c r="J107" s="129">
        <v>0</v>
      </c>
      <c r="K107" s="118">
        <v>0</v>
      </c>
      <c r="L107" s="125"/>
      <c r="M107" s="126"/>
      <c r="N107" s="119"/>
      <c r="O107" s="121"/>
      <c r="P107" s="122"/>
      <c r="Q107" s="121"/>
      <c r="R107" s="122"/>
      <c r="S107" s="119"/>
      <c r="T107" s="120"/>
      <c r="U107" s="119"/>
      <c r="V107" s="121"/>
      <c r="W107" s="122"/>
      <c r="X107" s="121"/>
      <c r="Y107" s="122"/>
      <c r="Z107" s="119"/>
      <c r="AA107" s="120"/>
      <c r="AB107" s="119"/>
      <c r="AC107" s="121"/>
      <c r="AD107" s="122"/>
      <c r="AE107" s="121"/>
      <c r="AF107" s="122"/>
      <c r="AG107" s="119"/>
      <c r="AH107" s="120"/>
      <c r="AI107" s="119"/>
      <c r="AJ107" s="121"/>
      <c r="AK107" s="122"/>
      <c r="AL107" s="121"/>
      <c r="AM107" s="122"/>
      <c r="AN107" s="119"/>
      <c r="AO107" s="120"/>
      <c r="AP107" s="119"/>
      <c r="AQ107" s="121"/>
      <c r="AR107" s="122"/>
      <c r="AS107" s="121"/>
      <c r="AT107" s="122"/>
      <c r="AU107" s="119"/>
      <c r="AV107" s="120"/>
      <c r="AW107" s="119"/>
      <c r="AX107" s="121"/>
      <c r="AY107" s="122"/>
      <c r="AZ107" s="121"/>
      <c r="BA107" s="122"/>
      <c r="BB107" s="119"/>
      <c r="BC107" s="120"/>
      <c r="BD107" s="119"/>
      <c r="BE107" s="121"/>
      <c r="BF107" s="122"/>
      <c r="BG107" s="121"/>
      <c r="BH107" s="122"/>
      <c r="BI107" s="119"/>
      <c r="BJ107" s="120"/>
      <c r="BK107" s="119"/>
      <c r="BL107" s="121"/>
      <c r="BM107" s="122"/>
    </row>
    <row r="108" spans="1:65" ht="15.95" customHeight="1">
      <c r="A108" s="114">
        <v>5</v>
      </c>
      <c r="B108" s="115">
        <v>0</v>
      </c>
      <c r="C108" s="116">
        <v>0</v>
      </c>
      <c r="D108" s="283">
        <v>0</v>
      </c>
      <c r="E108" s="284">
        <v>0</v>
      </c>
      <c r="F108" s="343">
        <v>0</v>
      </c>
      <c r="G108" s="341">
        <v>0</v>
      </c>
      <c r="H108" s="343">
        <v>0</v>
      </c>
      <c r="I108" s="341">
        <v>0</v>
      </c>
      <c r="J108" s="285">
        <v>0</v>
      </c>
      <c r="K108" s="284">
        <v>0</v>
      </c>
      <c r="L108" s="129">
        <v>0</v>
      </c>
      <c r="M108" s="118">
        <v>0</v>
      </c>
      <c r="N108" s="125"/>
      <c r="O108" s="126"/>
      <c r="P108" s="119"/>
      <c r="Q108" s="121"/>
      <c r="R108" s="122"/>
      <c r="S108" s="121"/>
      <c r="T108" s="122"/>
      <c r="U108" s="119"/>
      <c r="V108" s="120"/>
      <c r="W108" s="119"/>
      <c r="X108" s="121"/>
      <c r="Y108" s="122"/>
      <c r="Z108" s="121"/>
      <c r="AA108" s="122"/>
      <c r="AB108" s="119"/>
      <c r="AC108" s="120"/>
      <c r="AD108" s="119"/>
      <c r="AE108" s="121"/>
      <c r="AF108" s="122"/>
      <c r="AG108" s="121"/>
      <c r="AH108" s="122"/>
      <c r="AI108" s="119"/>
      <c r="AJ108" s="120"/>
      <c r="AK108" s="119"/>
      <c r="AL108" s="121"/>
      <c r="AM108" s="122"/>
      <c r="AN108" s="121"/>
      <c r="AO108" s="122"/>
      <c r="AP108" s="119"/>
      <c r="AQ108" s="120"/>
      <c r="AR108" s="119"/>
      <c r="AS108" s="121"/>
      <c r="AT108" s="122"/>
      <c r="AU108" s="121"/>
      <c r="AV108" s="122"/>
      <c r="AW108" s="119"/>
      <c r="AX108" s="120"/>
      <c r="AY108" s="119"/>
      <c r="AZ108" s="121"/>
      <c r="BA108" s="122"/>
      <c r="BB108" s="121"/>
      <c r="BC108" s="122"/>
      <c r="BD108" s="119"/>
      <c r="BE108" s="120"/>
      <c r="BF108" s="119"/>
      <c r="BG108" s="121"/>
      <c r="BH108" s="122"/>
      <c r="BI108" s="121"/>
      <c r="BJ108" s="122"/>
      <c r="BK108" s="121"/>
      <c r="BL108" s="122"/>
      <c r="BM108" s="121"/>
    </row>
    <row r="109" spans="1:65" ht="15.95" customHeight="1">
      <c r="A109" s="114">
        <v>6</v>
      </c>
      <c r="B109" s="115">
        <v>0</v>
      </c>
      <c r="C109" s="116">
        <v>0</v>
      </c>
      <c r="D109" s="283">
        <v>0</v>
      </c>
      <c r="E109" s="284">
        <v>0</v>
      </c>
      <c r="F109" s="343">
        <v>0</v>
      </c>
      <c r="G109" s="341">
        <v>0</v>
      </c>
      <c r="H109" s="343">
        <v>0</v>
      </c>
      <c r="I109" s="341">
        <v>0</v>
      </c>
      <c r="J109" s="285">
        <v>0</v>
      </c>
      <c r="K109" s="284">
        <v>0</v>
      </c>
      <c r="L109" s="271">
        <v>0</v>
      </c>
      <c r="M109" s="270">
        <v>0</v>
      </c>
      <c r="N109" s="129">
        <v>0</v>
      </c>
      <c r="O109" s="131">
        <v>0</v>
      </c>
      <c r="P109" s="132"/>
      <c r="Q109" s="126"/>
      <c r="R109" s="119"/>
      <c r="S109" s="121"/>
      <c r="T109" s="122"/>
      <c r="U109" s="121"/>
      <c r="V109" s="122"/>
      <c r="W109" s="119"/>
      <c r="X109" s="120"/>
      <c r="Y109" s="119"/>
      <c r="Z109" s="121"/>
      <c r="AA109" s="122"/>
      <c r="AB109" s="121"/>
      <c r="AC109" s="122"/>
      <c r="AD109" s="119"/>
      <c r="AE109" s="120"/>
      <c r="AF109" s="119"/>
      <c r="AG109" s="121"/>
      <c r="AH109" s="122"/>
      <c r="AI109" s="121"/>
      <c r="AJ109" s="122"/>
      <c r="AK109" s="119"/>
      <c r="AL109" s="120"/>
      <c r="AM109" s="119"/>
      <c r="AN109" s="121"/>
      <c r="AO109" s="122"/>
      <c r="AP109" s="121"/>
      <c r="AQ109" s="122"/>
      <c r="AR109" s="119"/>
      <c r="AS109" s="120"/>
      <c r="AT109" s="119"/>
      <c r="AU109" s="121"/>
      <c r="AV109" s="122"/>
      <c r="AW109" s="121"/>
      <c r="AX109" s="122"/>
      <c r="AY109" s="119"/>
      <c r="AZ109" s="120"/>
      <c r="BA109" s="119"/>
      <c r="BB109" s="121"/>
      <c r="BC109" s="122"/>
      <c r="BD109" s="121"/>
      <c r="BE109" s="122"/>
      <c r="BF109" s="119"/>
      <c r="BG109" s="120"/>
      <c r="BH109" s="119"/>
      <c r="BI109" s="121"/>
      <c r="BJ109" s="122"/>
      <c r="BK109" s="121"/>
      <c r="BL109" s="122"/>
      <c r="BM109" s="121"/>
    </row>
    <row r="110" spans="1:65" ht="15.95" customHeight="1">
      <c r="A110" s="114">
        <v>7</v>
      </c>
      <c r="B110" s="115">
        <v>0</v>
      </c>
      <c r="C110" s="116">
        <v>0</v>
      </c>
      <c r="D110" s="283">
        <v>0</v>
      </c>
      <c r="E110" s="284">
        <v>0</v>
      </c>
      <c r="F110" s="343">
        <v>0</v>
      </c>
      <c r="G110" s="341">
        <v>0</v>
      </c>
      <c r="H110" s="343">
        <v>0</v>
      </c>
      <c r="I110" s="341">
        <v>0</v>
      </c>
      <c r="J110" s="285">
        <v>0</v>
      </c>
      <c r="K110" s="284">
        <v>0</v>
      </c>
      <c r="L110" s="271">
        <v>0</v>
      </c>
      <c r="M110" s="270">
        <v>0</v>
      </c>
      <c r="N110" s="271">
        <v>0</v>
      </c>
      <c r="O110" s="270">
        <v>0</v>
      </c>
      <c r="P110" s="129">
        <v>0</v>
      </c>
      <c r="Q110" s="131">
        <v>0</v>
      </c>
      <c r="R110" s="132"/>
      <c r="S110" s="126"/>
      <c r="T110" s="119"/>
      <c r="U110" s="121"/>
      <c r="V110" s="122"/>
      <c r="W110" s="121"/>
      <c r="X110" s="122"/>
      <c r="Y110" s="119"/>
      <c r="Z110" s="120"/>
      <c r="AA110" s="119"/>
      <c r="AB110" s="121"/>
      <c r="AC110" s="122"/>
      <c r="AD110" s="121"/>
      <c r="AE110" s="122"/>
      <c r="AF110" s="119"/>
      <c r="AG110" s="120"/>
      <c r="AH110" s="119"/>
      <c r="AI110" s="121"/>
      <c r="AJ110" s="122"/>
      <c r="AK110" s="121"/>
      <c r="AL110" s="122"/>
      <c r="AM110" s="119"/>
      <c r="AN110" s="120"/>
      <c r="AO110" s="119"/>
      <c r="AP110" s="121"/>
      <c r="AQ110" s="122"/>
      <c r="AR110" s="121"/>
      <c r="AS110" s="122"/>
      <c r="AT110" s="119"/>
      <c r="AU110" s="120"/>
      <c r="AV110" s="119"/>
      <c r="AW110" s="121"/>
      <c r="AX110" s="122"/>
      <c r="AY110" s="121"/>
      <c r="AZ110" s="122"/>
      <c r="BA110" s="119"/>
      <c r="BB110" s="120"/>
      <c r="BC110" s="119"/>
      <c r="BD110" s="121"/>
      <c r="BE110" s="122"/>
      <c r="BF110" s="121"/>
      <c r="BG110" s="122"/>
      <c r="BH110" s="119"/>
      <c r="BI110" s="120"/>
      <c r="BJ110" s="119"/>
      <c r="BK110" s="121"/>
      <c r="BL110" s="122"/>
      <c r="BM110" s="121"/>
    </row>
    <row r="111" spans="1:65" ht="15.95" customHeight="1">
      <c r="A111" s="114">
        <v>8</v>
      </c>
      <c r="B111" s="115">
        <v>0</v>
      </c>
      <c r="C111" s="116">
        <v>0</v>
      </c>
      <c r="D111" s="283">
        <v>0</v>
      </c>
      <c r="E111" s="284">
        <v>0</v>
      </c>
      <c r="F111" s="343">
        <v>0</v>
      </c>
      <c r="G111" s="341">
        <v>0</v>
      </c>
      <c r="H111" s="343">
        <v>0</v>
      </c>
      <c r="I111" s="341">
        <v>0</v>
      </c>
      <c r="J111" s="285">
        <v>0</v>
      </c>
      <c r="K111" s="284">
        <v>0</v>
      </c>
      <c r="L111" s="271">
        <v>0</v>
      </c>
      <c r="M111" s="270">
        <v>0</v>
      </c>
      <c r="N111" s="271">
        <v>0</v>
      </c>
      <c r="O111" s="270">
        <v>0</v>
      </c>
      <c r="P111" s="285">
        <v>0</v>
      </c>
      <c r="Q111" s="284">
        <v>0</v>
      </c>
      <c r="R111" s="129">
        <v>0</v>
      </c>
      <c r="S111" s="131">
        <v>0</v>
      </c>
      <c r="T111" s="132"/>
      <c r="U111" s="126"/>
      <c r="V111" s="119"/>
      <c r="W111" s="121"/>
      <c r="X111" s="122"/>
      <c r="Y111" s="121"/>
      <c r="Z111" s="122"/>
      <c r="AA111" s="119"/>
      <c r="AB111" s="120"/>
      <c r="AC111" s="119"/>
      <c r="AD111" s="121"/>
      <c r="AE111" s="122"/>
      <c r="AF111" s="121"/>
      <c r="AG111" s="122"/>
      <c r="AH111" s="119"/>
      <c r="AI111" s="120"/>
      <c r="AJ111" s="119"/>
      <c r="AK111" s="121"/>
      <c r="AL111" s="122"/>
      <c r="AM111" s="121"/>
      <c r="AN111" s="122"/>
      <c r="AO111" s="119"/>
      <c r="AP111" s="120"/>
      <c r="AQ111" s="119"/>
      <c r="AR111" s="121"/>
      <c r="AS111" s="122"/>
      <c r="AT111" s="121"/>
      <c r="AU111" s="122"/>
      <c r="AV111" s="119"/>
      <c r="AW111" s="120"/>
      <c r="AX111" s="119"/>
      <c r="AY111" s="121"/>
      <c r="AZ111" s="122"/>
      <c r="BA111" s="121"/>
      <c r="BB111" s="122"/>
      <c r="BC111" s="119"/>
      <c r="BD111" s="120"/>
      <c r="BE111" s="119"/>
      <c r="BF111" s="121"/>
      <c r="BG111" s="122"/>
      <c r="BH111" s="121"/>
      <c r="BI111" s="122"/>
      <c r="BJ111" s="122"/>
      <c r="BK111" s="121"/>
      <c r="BL111" s="122"/>
      <c r="BM111" s="121"/>
    </row>
    <row r="112" spans="1:65" ht="15.95" customHeight="1">
      <c r="A112" s="114">
        <v>9</v>
      </c>
      <c r="B112" s="115">
        <v>0</v>
      </c>
      <c r="C112" s="116">
        <v>0</v>
      </c>
      <c r="D112" s="283">
        <v>0</v>
      </c>
      <c r="E112" s="284">
        <v>0</v>
      </c>
      <c r="F112" s="343">
        <v>0</v>
      </c>
      <c r="G112" s="341">
        <v>0</v>
      </c>
      <c r="H112" s="343">
        <v>0</v>
      </c>
      <c r="I112" s="341">
        <v>0</v>
      </c>
      <c r="J112" s="285">
        <v>0</v>
      </c>
      <c r="K112" s="284">
        <v>0</v>
      </c>
      <c r="L112" s="271">
        <v>0</v>
      </c>
      <c r="M112" s="270">
        <v>0</v>
      </c>
      <c r="N112" s="271">
        <v>0</v>
      </c>
      <c r="O112" s="270">
        <v>0</v>
      </c>
      <c r="P112" s="285">
        <v>0</v>
      </c>
      <c r="Q112" s="284">
        <v>0</v>
      </c>
      <c r="R112" s="285">
        <v>0</v>
      </c>
      <c r="S112" s="284">
        <v>0</v>
      </c>
      <c r="T112" s="129">
        <v>0</v>
      </c>
      <c r="U112" s="131">
        <v>0</v>
      </c>
      <c r="V112" s="132"/>
      <c r="W112" s="126"/>
      <c r="X112" s="119"/>
      <c r="Y112" s="121"/>
      <c r="Z112" s="122"/>
      <c r="AA112" s="121"/>
      <c r="AB112" s="122"/>
      <c r="AC112" s="119"/>
      <c r="AD112" s="120"/>
      <c r="AE112" s="119"/>
      <c r="AF112" s="121"/>
      <c r="AG112" s="122"/>
      <c r="AH112" s="121"/>
      <c r="AI112" s="122"/>
      <c r="AJ112" s="119"/>
      <c r="AK112" s="120"/>
      <c r="AL112" s="119"/>
      <c r="AM112" s="121"/>
      <c r="AN112" s="122"/>
      <c r="AO112" s="121"/>
      <c r="AP112" s="122"/>
      <c r="AQ112" s="119"/>
      <c r="AR112" s="120"/>
      <c r="AS112" s="119"/>
      <c r="AT112" s="121"/>
      <c r="AU112" s="122"/>
      <c r="AV112" s="121"/>
      <c r="AW112" s="122"/>
      <c r="AX112" s="119"/>
      <c r="AY112" s="120"/>
      <c r="AZ112" s="119"/>
      <c r="BA112" s="121"/>
      <c r="BB112" s="122"/>
      <c r="BC112" s="121"/>
      <c r="BD112" s="122"/>
      <c r="BE112" s="119"/>
      <c r="BF112" s="120"/>
      <c r="BG112" s="119"/>
      <c r="BH112" s="121"/>
      <c r="BI112" s="122"/>
      <c r="BJ112" s="121"/>
      <c r="BK112" s="122"/>
      <c r="BL112" s="122"/>
      <c r="BM112" s="121"/>
    </row>
    <row r="113" spans="1:65" ht="15.95" customHeight="1">
      <c r="A113" s="114">
        <v>10</v>
      </c>
      <c r="B113" s="115">
        <v>0</v>
      </c>
      <c r="C113" s="116">
        <v>0</v>
      </c>
      <c r="D113" s="283">
        <v>0</v>
      </c>
      <c r="E113" s="284">
        <v>0</v>
      </c>
      <c r="F113" s="343">
        <v>0</v>
      </c>
      <c r="G113" s="341">
        <v>0</v>
      </c>
      <c r="H113" s="343">
        <v>0</v>
      </c>
      <c r="I113" s="341">
        <v>0</v>
      </c>
      <c r="J113" s="285">
        <v>0</v>
      </c>
      <c r="K113" s="284">
        <v>0</v>
      </c>
      <c r="L113" s="271">
        <v>0</v>
      </c>
      <c r="M113" s="270">
        <v>0</v>
      </c>
      <c r="N113" s="271">
        <v>0</v>
      </c>
      <c r="O113" s="270">
        <v>0</v>
      </c>
      <c r="P113" s="285">
        <v>0</v>
      </c>
      <c r="Q113" s="284">
        <v>0</v>
      </c>
      <c r="R113" s="285">
        <v>0</v>
      </c>
      <c r="S113" s="284">
        <v>0</v>
      </c>
      <c r="T113" s="342">
        <v>0</v>
      </c>
      <c r="U113" s="341">
        <v>0</v>
      </c>
      <c r="V113" s="129">
        <v>0</v>
      </c>
      <c r="W113" s="131">
        <v>0</v>
      </c>
      <c r="X113" s="132"/>
      <c r="Y113" s="126"/>
      <c r="Z113" s="119"/>
      <c r="AA113" s="121"/>
      <c r="AB113" s="122"/>
      <c r="AC113" s="121"/>
      <c r="AD113" s="122"/>
      <c r="AE113" s="119"/>
      <c r="AF113" s="120"/>
      <c r="AG113" s="119"/>
      <c r="AH113" s="121"/>
      <c r="AI113" s="122"/>
      <c r="AJ113" s="121"/>
      <c r="AK113" s="122"/>
      <c r="AL113" s="119"/>
      <c r="AM113" s="120"/>
      <c r="AN113" s="119"/>
      <c r="AO113" s="121"/>
      <c r="AP113" s="122"/>
      <c r="AQ113" s="121"/>
      <c r="AR113" s="122"/>
      <c r="AS113" s="119"/>
      <c r="AT113" s="120"/>
      <c r="AU113" s="119"/>
      <c r="AV113" s="121"/>
      <c r="AW113" s="122"/>
      <c r="AX113" s="121"/>
      <c r="AY113" s="122"/>
      <c r="AZ113" s="119"/>
      <c r="BA113" s="120"/>
      <c r="BB113" s="119"/>
      <c r="BC113" s="121"/>
      <c r="BD113" s="122"/>
      <c r="BE113" s="121"/>
      <c r="BF113" s="122"/>
      <c r="BG113" s="119"/>
      <c r="BH113" s="120"/>
      <c r="BI113" s="119"/>
      <c r="BJ113" s="121"/>
      <c r="BK113" s="122"/>
      <c r="BL113" s="121"/>
      <c r="BM113" s="122"/>
    </row>
    <row r="114" spans="1:65" ht="15.95" customHeight="1">
      <c r="A114" s="114">
        <v>11</v>
      </c>
      <c r="B114" s="115">
        <v>0</v>
      </c>
      <c r="C114" s="116">
        <v>0</v>
      </c>
      <c r="D114" s="283">
        <v>0</v>
      </c>
      <c r="E114" s="284">
        <v>0</v>
      </c>
      <c r="F114" s="342">
        <v>0</v>
      </c>
      <c r="G114" s="341">
        <v>0</v>
      </c>
      <c r="H114" s="342">
        <v>0</v>
      </c>
      <c r="I114" s="341">
        <v>0</v>
      </c>
      <c r="J114" s="285">
        <v>0</v>
      </c>
      <c r="K114" s="284">
        <v>0</v>
      </c>
      <c r="L114" s="271">
        <v>0</v>
      </c>
      <c r="M114" s="270">
        <v>0</v>
      </c>
      <c r="N114" s="271">
        <v>0</v>
      </c>
      <c r="O114" s="270">
        <v>0</v>
      </c>
      <c r="P114" s="285">
        <v>0</v>
      </c>
      <c r="Q114" s="284">
        <v>0</v>
      </c>
      <c r="R114" s="285">
        <v>0</v>
      </c>
      <c r="S114" s="284">
        <v>0</v>
      </c>
      <c r="T114" s="342">
        <v>0</v>
      </c>
      <c r="U114" s="341">
        <v>0</v>
      </c>
      <c r="V114" s="342">
        <v>0</v>
      </c>
      <c r="W114" s="341">
        <v>0</v>
      </c>
      <c r="X114" s="129">
        <v>0</v>
      </c>
      <c r="Y114" s="131">
        <v>0</v>
      </c>
      <c r="Z114" s="132"/>
      <c r="AA114" s="126"/>
      <c r="AB114" s="119"/>
      <c r="AC114" s="121"/>
      <c r="AD114" s="122"/>
      <c r="AE114" s="121"/>
      <c r="AF114" s="122"/>
      <c r="AG114" s="119"/>
      <c r="AH114" s="120"/>
      <c r="AI114" s="119"/>
      <c r="AJ114" s="121"/>
      <c r="AK114" s="122"/>
      <c r="AL114" s="121"/>
      <c r="AM114" s="122"/>
      <c r="AN114" s="119"/>
      <c r="AO114" s="120"/>
      <c r="AP114" s="119"/>
      <c r="AQ114" s="121"/>
      <c r="AR114" s="122"/>
      <c r="AS114" s="121"/>
      <c r="AT114" s="122"/>
      <c r="AU114" s="119"/>
      <c r="AV114" s="120"/>
      <c r="AW114" s="119"/>
      <c r="AX114" s="121"/>
      <c r="AY114" s="122"/>
      <c r="AZ114" s="121"/>
      <c r="BA114" s="122"/>
      <c r="BB114" s="119"/>
      <c r="BC114" s="120"/>
      <c r="BD114" s="119"/>
      <c r="BE114" s="121"/>
      <c r="BF114" s="122"/>
      <c r="BG114" s="121"/>
      <c r="BH114" s="122"/>
      <c r="BI114" s="119"/>
      <c r="BJ114" s="120"/>
      <c r="BK114" s="119"/>
      <c r="BL114" s="121"/>
      <c r="BM114" s="122"/>
    </row>
    <row r="115" spans="1:65" ht="15.95" customHeight="1">
      <c r="A115" s="114">
        <v>12</v>
      </c>
      <c r="B115" s="115">
        <v>0</v>
      </c>
      <c r="C115" s="116">
        <v>0</v>
      </c>
      <c r="D115" s="283">
        <v>0</v>
      </c>
      <c r="E115" s="284">
        <v>0</v>
      </c>
      <c r="F115" s="342">
        <v>0</v>
      </c>
      <c r="G115" s="341">
        <v>0</v>
      </c>
      <c r="H115" s="342">
        <v>0</v>
      </c>
      <c r="I115" s="341">
        <v>0</v>
      </c>
      <c r="J115" s="285">
        <v>0</v>
      </c>
      <c r="K115" s="284">
        <v>0</v>
      </c>
      <c r="L115" s="271">
        <v>0</v>
      </c>
      <c r="M115" s="270">
        <v>0</v>
      </c>
      <c r="N115" s="271">
        <v>0</v>
      </c>
      <c r="O115" s="270">
        <v>0</v>
      </c>
      <c r="P115" s="285">
        <v>0</v>
      </c>
      <c r="Q115" s="284">
        <v>0</v>
      </c>
      <c r="R115" s="285">
        <v>0</v>
      </c>
      <c r="S115" s="284">
        <v>0</v>
      </c>
      <c r="T115" s="342">
        <v>0</v>
      </c>
      <c r="U115" s="341">
        <v>0</v>
      </c>
      <c r="V115" s="342">
        <v>0</v>
      </c>
      <c r="W115" s="341">
        <v>0</v>
      </c>
      <c r="X115" s="285">
        <v>0</v>
      </c>
      <c r="Y115" s="284">
        <v>0</v>
      </c>
      <c r="Z115" s="129">
        <v>0</v>
      </c>
      <c r="AA115" s="131">
        <v>0</v>
      </c>
      <c r="AB115" s="132"/>
      <c r="AC115" s="126"/>
      <c r="AD115" s="119"/>
      <c r="AE115" s="121"/>
      <c r="AF115" s="122"/>
      <c r="AG115" s="121"/>
      <c r="AH115" s="122"/>
      <c r="AI115" s="119"/>
      <c r="AJ115" s="120"/>
      <c r="AK115" s="119"/>
      <c r="AL115" s="121"/>
      <c r="AM115" s="122"/>
      <c r="AN115" s="121"/>
      <c r="AO115" s="122"/>
      <c r="AP115" s="119"/>
      <c r="AQ115" s="120"/>
      <c r="AR115" s="119"/>
      <c r="AS115" s="121"/>
      <c r="AT115" s="122"/>
      <c r="AU115" s="121"/>
      <c r="AV115" s="122"/>
      <c r="AW115" s="119"/>
      <c r="AX115" s="120"/>
      <c r="AY115" s="119"/>
      <c r="AZ115" s="121"/>
      <c r="BA115" s="122"/>
      <c r="BB115" s="121"/>
      <c r="BC115" s="122"/>
      <c r="BD115" s="119"/>
      <c r="BE115" s="120"/>
      <c r="BF115" s="119"/>
      <c r="BG115" s="121"/>
      <c r="BH115" s="122"/>
      <c r="BI115" s="121"/>
      <c r="BJ115" s="122"/>
      <c r="BK115" s="121"/>
      <c r="BL115" s="122"/>
      <c r="BM115" s="121"/>
    </row>
    <row r="116" spans="1:65" ht="15.95" customHeight="1">
      <c r="A116" s="114">
        <v>13</v>
      </c>
      <c r="B116" s="115">
        <v>0</v>
      </c>
      <c r="C116" s="116">
        <v>0</v>
      </c>
      <c r="D116" s="283">
        <v>0</v>
      </c>
      <c r="E116" s="284">
        <v>0</v>
      </c>
      <c r="F116" s="342">
        <v>0</v>
      </c>
      <c r="G116" s="341">
        <v>0</v>
      </c>
      <c r="H116" s="342">
        <v>0</v>
      </c>
      <c r="I116" s="341">
        <v>0</v>
      </c>
      <c r="J116" s="285">
        <v>0</v>
      </c>
      <c r="K116" s="284">
        <v>0</v>
      </c>
      <c r="L116" s="271">
        <v>0</v>
      </c>
      <c r="M116" s="270">
        <v>0</v>
      </c>
      <c r="N116" s="271">
        <v>0</v>
      </c>
      <c r="O116" s="270">
        <v>0</v>
      </c>
      <c r="P116" s="285">
        <v>0</v>
      </c>
      <c r="Q116" s="284">
        <v>0</v>
      </c>
      <c r="R116" s="285">
        <v>0</v>
      </c>
      <c r="S116" s="284">
        <v>0</v>
      </c>
      <c r="T116" s="342">
        <v>0</v>
      </c>
      <c r="U116" s="341">
        <v>0</v>
      </c>
      <c r="V116" s="342">
        <v>0</v>
      </c>
      <c r="W116" s="341">
        <v>0</v>
      </c>
      <c r="X116" s="285">
        <v>0</v>
      </c>
      <c r="Y116" s="284">
        <v>0</v>
      </c>
      <c r="Z116" s="271">
        <v>0</v>
      </c>
      <c r="AA116" s="270">
        <v>0</v>
      </c>
      <c r="AB116" s="129">
        <v>0</v>
      </c>
      <c r="AC116" s="131">
        <v>0</v>
      </c>
      <c r="AD116" s="132"/>
      <c r="AE116" s="126"/>
      <c r="AF116" s="119"/>
      <c r="AG116" s="121"/>
      <c r="AH116" s="122"/>
      <c r="AI116" s="121"/>
      <c r="AJ116" s="122"/>
      <c r="AK116" s="119"/>
      <c r="AL116" s="120"/>
      <c r="AM116" s="119"/>
      <c r="AN116" s="121"/>
      <c r="AO116" s="122"/>
      <c r="AP116" s="121"/>
      <c r="AQ116" s="122"/>
      <c r="AR116" s="119"/>
      <c r="AS116" s="120"/>
      <c r="AT116" s="119"/>
      <c r="AU116" s="121"/>
      <c r="AV116" s="122"/>
      <c r="AW116" s="121"/>
      <c r="AX116" s="122"/>
      <c r="AY116" s="119"/>
      <c r="AZ116" s="120"/>
      <c r="BA116" s="119"/>
      <c r="BB116" s="121"/>
      <c r="BC116" s="122"/>
      <c r="BD116" s="121"/>
      <c r="BE116" s="122"/>
      <c r="BF116" s="119"/>
      <c r="BG116" s="120"/>
      <c r="BH116" s="119"/>
      <c r="BI116" s="121"/>
      <c r="BJ116" s="122"/>
      <c r="BK116" s="121"/>
      <c r="BL116" s="122"/>
      <c r="BM116" s="121"/>
    </row>
    <row r="117" spans="1:65" ht="15.95" customHeight="1">
      <c r="A117" s="114">
        <v>14</v>
      </c>
      <c r="B117" s="115">
        <v>0</v>
      </c>
      <c r="C117" s="116">
        <v>0</v>
      </c>
      <c r="D117" s="283">
        <v>0</v>
      </c>
      <c r="E117" s="284">
        <v>0</v>
      </c>
      <c r="F117" s="342">
        <v>0</v>
      </c>
      <c r="G117" s="341">
        <v>0</v>
      </c>
      <c r="H117" s="342">
        <v>0</v>
      </c>
      <c r="I117" s="341">
        <v>0</v>
      </c>
      <c r="J117" s="285">
        <v>0</v>
      </c>
      <c r="K117" s="284">
        <v>0</v>
      </c>
      <c r="L117" s="271">
        <v>0</v>
      </c>
      <c r="M117" s="270">
        <v>0</v>
      </c>
      <c r="N117" s="271">
        <v>0</v>
      </c>
      <c r="O117" s="270">
        <v>0</v>
      </c>
      <c r="P117" s="285">
        <v>0</v>
      </c>
      <c r="Q117" s="284">
        <v>0</v>
      </c>
      <c r="R117" s="285">
        <v>0</v>
      </c>
      <c r="S117" s="284">
        <v>0</v>
      </c>
      <c r="T117" s="342">
        <v>0</v>
      </c>
      <c r="U117" s="341">
        <v>0</v>
      </c>
      <c r="V117" s="342">
        <v>0</v>
      </c>
      <c r="W117" s="341">
        <v>0</v>
      </c>
      <c r="X117" s="285">
        <v>0</v>
      </c>
      <c r="Y117" s="284">
        <v>0</v>
      </c>
      <c r="Z117" s="271">
        <v>0</v>
      </c>
      <c r="AA117" s="270">
        <v>0</v>
      </c>
      <c r="AB117" s="271">
        <v>0</v>
      </c>
      <c r="AC117" s="270">
        <v>0</v>
      </c>
      <c r="AD117" s="129">
        <v>0</v>
      </c>
      <c r="AE117" s="131">
        <v>0</v>
      </c>
      <c r="AF117" s="132"/>
      <c r="AG117" s="126"/>
      <c r="AH117" s="119"/>
      <c r="AI117" s="121"/>
      <c r="AJ117" s="122"/>
      <c r="AK117" s="121"/>
      <c r="AL117" s="122"/>
      <c r="AM117" s="119"/>
      <c r="AN117" s="120"/>
      <c r="AO117" s="119"/>
      <c r="AP117" s="121"/>
      <c r="AQ117" s="122"/>
      <c r="AR117" s="121"/>
      <c r="AS117" s="122"/>
      <c r="AT117" s="119"/>
      <c r="AU117" s="120"/>
      <c r="AV117" s="119"/>
      <c r="AW117" s="121"/>
      <c r="AX117" s="122"/>
      <c r="AY117" s="121"/>
      <c r="AZ117" s="122"/>
      <c r="BA117" s="119"/>
      <c r="BB117" s="120"/>
      <c r="BC117" s="119"/>
      <c r="BD117" s="121"/>
      <c r="BE117" s="122"/>
      <c r="BF117" s="121"/>
      <c r="BG117" s="122"/>
      <c r="BH117" s="119"/>
      <c r="BI117" s="120"/>
      <c r="BJ117" s="119"/>
      <c r="BK117" s="121"/>
      <c r="BL117" s="122"/>
      <c r="BM117" s="121"/>
    </row>
    <row r="118" spans="1:65" ht="15.95" customHeight="1">
      <c r="A118" s="114">
        <v>15</v>
      </c>
      <c r="B118" s="115">
        <v>0</v>
      </c>
      <c r="C118" s="116">
        <v>0</v>
      </c>
      <c r="D118" s="283">
        <v>0</v>
      </c>
      <c r="E118" s="284">
        <v>0</v>
      </c>
      <c r="F118" s="342">
        <v>0</v>
      </c>
      <c r="G118" s="341">
        <v>0</v>
      </c>
      <c r="H118" s="342">
        <v>0</v>
      </c>
      <c r="I118" s="341">
        <v>0</v>
      </c>
      <c r="J118" s="285">
        <v>0</v>
      </c>
      <c r="K118" s="284">
        <v>0</v>
      </c>
      <c r="L118" s="271">
        <v>0</v>
      </c>
      <c r="M118" s="270">
        <v>0</v>
      </c>
      <c r="N118" s="271">
        <v>0</v>
      </c>
      <c r="O118" s="270">
        <v>0</v>
      </c>
      <c r="P118" s="285">
        <v>0</v>
      </c>
      <c r="Q118" s="284">
        <v>0</v>
      </c>
      <c r="R118" s="285">
        <v>0</v>
      </c>
      <c r="S118" s="284">
        <v>0</v>
      </c>
      <c r="T118" s="342">
        <v>0</v>
      </c>
      <c r="U118" s="341">
        <v>0</v>
      </c>
      <c r="V118" s="342">
        <v>0</v>
      </c>
      <c r="W118" s="341">
        <v>0</v>
      </c>
      <c r="X118" s="285">
        <v>0</v>
      </c>
      <c r="Y118" s="284">
        <v>0</v>
      </c>
      <c r="Z118" s="271">
        <v>0</v>
      </c>
      <c r="AA118" s="270">
        <v>0</v>
      </c>
      <c r="AB118" s="271">
        <v>0</v>
      </c>
      <c r="AC118" s="270">
        <v>0</v>
      </c>
      <c r="AD118" s="285">
        <v>0</v>
      </c>
      <c r="AE118" s="284">
        <v>0</v>
      </c>
      <c r="AF118" s="129">
        <v>0</v>
      </c>
      <c r="AG118" s="131">
        <v>0</v>
      </c>
      <c r="AH118" s="132"/>
      <c r="AI118" s="126"/>
      <c r="AJ118" s="119"/>
      <c r="AK118" s="121"/>
      <c r="AL118" s="122"/>
      <c r="AM118" s="121"/>
      <c r="AN118" s="122"/>
      <c r="AO118" s="119"/>
      <c r="AP118" s="120"/>
      <c r="AQ118" s="119"/>
      <c r="AR118" s="121"/>
      <c r="AS118" s="122"/>
      <c r="AT118" s="121"/>
      <c r="AU118" s="122"/>
      <c r="AV118" s="119"/>
      <c r="AW118" s="120"/>
      <c r="AX118" s="119"/>
      <c r="AY118" s="121"/>
      <c r="AZ118" s="122"/>
      <c r="BA118" s="121"/>
      <c r="BB118" s="122"/>
      <c r="BC118" s="119"/>
      <c r="BD118" s="120"/>
      <c r="BE118" s="119"/>
      <c r="BF118" s="121"/>
      <c r="BG118" s="122"/>
      <c r="BH118" s="121"/>
      <c r="BI118" s="122"/>
      <c r="BJ118" s="122"/>
      <c r="BK118" s="121"/>
      <c r="BL118" s="122"/>
      <c r="BM118" s="121"/>
    </row>
    <row r="119" spans="1:65" ht="15.95" customHeight="1">
      <c r="A119" s="114">
        <v>16</v>
      </c>
      <c r="B119" s="115">
        <v>0</v>
      </c>
      <c r="C119" s="116">
        <v>0</v>
      </c>
      <c r="D119" s="283">
        <v>0</v>
      </c>
      <c r="E119" s="284">
        <v>0</v>
      </c>
      <c r="F119" s="342">
        <v>0</v>
      </c>
      <c r="G119" s="341">
        <v>0</v>
      </c>
      <c r="H119" s="342">
        <v>0</v>
      </c>
      <c r="I119" s="341">
        <v>0</v>
      </c>
      <c r="J119" s="285">
        <v>0</v>
      </c>
      <c r="K119" s="284">
        <v>0</v>
      </c>
      <c r="L119" s="271">
        <v>0</v>
      </c>
      <c r="M119" s="270">
        <v>0</v>
      </c>
      <c r="N119" s="271">
        <v>0</v>
      </c>
      <c r="O119" s="270">
        <v>0</v>
      </c>
      <c r="P119" s="285">
        <v>0</v>
      </c>
      <c r="Q119" s="284">
        <v>0</v>
      </c>
      <c r="R119" s="285">
        <v>0</v>
      </c>
      <c r="S119" s="284">
        <v>0</v>
      </c>
      <c r="T119" s="342">
        <v>0</v>
      </c>
      <c r="U119" s="341">
        <v>0</v>
      </c>
      <c r="V119" s="342">
        <v>0</v>
      </c>
      <c r="W119" s="341">
        <v>0</v>
      </c>
      <c r="X119" s="285">
        <v>0</v>
      </c>
      <c r="Y119" s="284">
        <v>0</v>
      </c>
      <c r="Z119" s="271">
        <v>0</v>
      </c>
      <c r="AA119" s="270">
        <v>0</v>
      </c>
      <c r="AB119" s="271">
        <v>0</v>
      </c>
      <c r="AC119" s="270">
        <v>0</v>
      </c>
      <c r="AD119" s="285">
        <v>0</v>
      </c>
      <c r="AE119" s="284">
        <v>0</v>
      </c>
      <c r="AF119" s="285">
        <v>0</v>
      </c>
      <c r="AG119" s="284">
        <v>0</v>
      </c>
      <c r="AH119" s="129">
        <v>0</v>
      </c>
      <c r="AI119" s="131">
        <v>0</v>
      </c>
      <c r="AJ119" s="132"/>
      <c r="AK119" s="126"/>
      <c r="AL119" s="119"/>
      <c r="AM119" s="121"/>
      <c r="AN119" s="122"/>
      <c r="AO119" s="121"/>
      <c r="AP119" s="122"/>
      <c r="AQ119" s="119"/>
      <c r="AR119" s="120"/>
      <c r="AS119" s="119"/>
      <c r="AT119" s="121"/>
      <c r="AU119" s="122"/>
      <c r="AV119" s="121"/>
      <c r="AW119" s="122"/>
      <c r="AX119" s="119"/>
      <c r="AY119" s="120"/>
      <c r="AZ119" s="119"/>
      <c r="BA119" s="121"/>
      <c r="BB119" s="122"/>
      <c r="BC119" s="121"/>
      <c r="BD119" s="122"/>
      <c r="BE119" s="119"/>
      <c r="BF119" s="120"/>
      <c r="BG119" s="119"/>
      <c r="BH119" s="121"/>
      <c r="BI119" s="122"/>
      <c r="BJ119" s="121"/>
      <c r="BK119" s="122"/>
      <c r="BL119" s="122"/>
      <c r="BM119" s="121"/>
    </row>
    <row r="120" spans="1:65" ht="15.95" customHeight="1">
      <c r="A120" s="114">
        <v>17</v>
      </c>
      <c r="B120" s="115">
        <v>0</v>
      </c>
      <c r="C120" s="116">
        <v>0</v>
      </c>
      <c r="D120" s="283">
        <v>0</v>
      </c>
      <c r="E120" s="284">
        <v>0</v>
      </c>
      <c r="F120" s="343">
        <v>0</v>
      </c>
      <c r="G120" s="341">
        <v>0</v>
      </c>
      <c r="H120" s="342">
        <v>0</v>
      </c>
      <c r="I120" s="341">
        <v>0</v>
      </c>
      <c r="J120" s="285">
        <v>0</v>
      </c>
      <c r="K120" s="284">
        <v>0</v>
      </c>
      <c r="L120" s="271">
        <v>0</v>
      </c>
      <c r="M120" s="270">
        <v>0</v>
      </c>
      <c r="N120" s="271">
        <v>0</v>
      </c>
      <c r="O120" s="270">
        <v>0</v>
      </c>
      <c r="P120" s="285">
        <v>0</v>
      </c>
      <c r="Q120" s="284">
        <v>0</v>
      </c>
      <c r="R120" s="285">
        <v>0</v>
      </c>
      <c r="S120" s="284">
        <v>0</v>
      </c>
      <c r="T120" s="342">
        <v>0</v>
      </c>
      <c r="U120" s="341">
        <v>0</v>
      </c>
      <c r="V120" s="342">
        <v>0</v>
      </c>
      <c r="W120" s="341">
        <v>0</v>
      </c>
      <c r="X120" s="285">
        <v>0</v>
      </c>
      <c r="Y120" s="284">
        <v>0</v>
      </c>
      <c r="Z120" s="271">
        <v>0</v>
      </c>
      <c r="AA120" s="270">
        <v>0</v>
      </c>
      <c r="AB120" s="271">
        <v>0</v>
      </c>
      <c r="AC120" s="270">
        <v>0</v>
      </c>
      <c r="AD120" s="285">
        <v>0</v>
      </c>
      <c r="AE120" s="284">
        <v>0</v>
      </c>
      <c r="AF120" s="285">
        <v>0</v>
      </c>
      <c r="AG120" s="284">
        <v>0</v>
      </c>
      <c r="AH120" s="342">
        <v>0</v>
      </c>
      <c r="AI120" s="341">
        <v>0</v>
      </c>
      <c r="AJ120" s="129">
        <v>0</v>
      </c>
      <c r="AK120" s="131">
        <v>0</v>
      </c>
      <c r="AL120" s="132"/>
      <c r="AM120" s="126"/>
      <c r="AN120" s="119"/>
      <c r="AO120" s="121"/>
      <c r="AP120" s="122"/>
      <c r="AQ120" s="121"/>
      <c r="AR120" s="122"/>
      <c r="AS120" s="119"/>
      <c r="AT120" s="120"/>
      <c r="AU120" s="119"/>
      <c r="AV120" s="121"/>
      <c r="AW120" s="122"/>
      <c r="AX120" s="121"/>
      <c r="AY120" s="122"/>
      <c r="AZ120" s="119"/>
      <c r="BA120" s="120"/>
      <c r="BB120" s="119"/>
      <c r="BC120" s="121"/>
      <c r="BD120" s="122"/>
      <c r="BE120" s="121"/>
      <c r="BF120" s="122"/>
      <c r="BG120" s="119"/>
      <c r="BH120" s="120"/>
      <c r="BI120" s="119"/>
      <c r="BJ120" s="121"/>
      <c r="BK120" s="122"/>
      <c r="BL120" s="121"/>
      <c r="BM120" s="122"/>
    </row>
    <row r="121" spans="1:65" ht="15.95" customHeight="1">
      <c r="A121" s="114">
        <v>18</v>
      </c>
      <c r="B121" s="115">
        <v>0</v>
      </c>
      <c r="C121" s="116">
        <v>0</v>
      </c>
      <c r="D121" s="283">
        <v>0</v>
      </c>
      <c r="E121" s="284">
        <v>0</v>
      </c>
      <c r="F121" s="343">
        <v>0</v>
      </c>
      <c r="G121" s="341">
        <v>0</v>
      </c>
      <c r="H121" s="342">
        <v>0</v>
      </c>
      <c r="I121" s="341">
        <v>0</v>
      </c>
      <c r="J121" s="285">
        <v>0</v>
      </c>
      <c r="K121" s="284">
        <v>0</v>
      </c>
      <c r="L121" s="271">
        <v>0</v>
      </c>
      <c r="M121" s="270">
        <v>0</v>
      </c>
      <c r="N121" s="271">
        <v>0</v>
      </c>
      <c r="O121" s="270">
        <v>0</v>
      </c>
      <c r="P121" s="285">
        <v>0</v>
      </c>
      <c r="Q121" s="284">
        <v>0</v>
      </c>
      <c r="R121" s="285">
        <v>0</v>
      </c>
      <c r="S121" s="284">
        <v>0</v>
      </c>
      <c r="T121" s="342">
        <v>0</v>
      </c>
      <c r="U121" s="341">
        <v>0</v>
      </c>
      <c r="V121" s="342">
        <v>0</v>
      </c>
      <c r="W121" s="341">
        <v>0</v>
      </c>
      <c r="X121" s="285">
        <v>0</v>
      </c>
      <c r="Y121" s="284">
        <v>0</v>
      </c>
      <c r="Z121" s="271">
        <v>0</v>
      </c>
      <c r="AA121" s="270">
        <v>0</v>
      </c>
      <c r="AB121" s="271">
        <v>0</v>
      </c>
      <c r="AC121" s="270">
        <v>0</v>
      </c>
      <c r="AD121" s="285">
        <v>0</v>
      </c>
      <c r="AE121" s="284">
        <v>0</v>
      </c>
      <c r="AF121" s="285">
        <v>0</v>
      </c>
      <c r="AG121" s="284">
        <v>0</v>
      </c>
      <c r="AH121" s="342">
        <v>0</v>
      </c>
      <c r="AI121" s="341">
        <v>0</v>
      </c>
      <c r="AJ121" s="342">
        <v>0</v>
      </c>
      <c r="AK121" s="341">
        <v>0</v>
      </c>
      <c r="AL121" s="129">
        <v>0</v>
      </c>
      <c r="AM121" s="131">
        <v>0</v>
      </c>
      <c r="AN121" s="132"/>
      <c r="AO121" s="126"/>
      <c r="AP121" s="119"/>
      <c r="AQ121" s="121"/>
      <c r="AR121" s="122"/>
      <c r="AS121" s="121"/>
      <c r="AT121" s="122"/>
      <c r="AU121" s="119"/>
      <c r="AV121" s="120"/>
      <c r="AW121" s="119"/>
      <c r="AX121" s="121"/>
      <c r="AY121" s="122"/>
      <c r="AZ121" s="121"/>
      <c r="BA121" s="122"/>
      <c r="BB121" s="119"/>
      <c r="BC121" s="120"/>
      <c r="BD121" s="119"/>
      <c r="BE121" s="121"/>
      <c r="BF121" s="122"/>
      <c r="BG121" s="121"/>
      <c r="BH121" s="122"/>
      <c r="BI121" s="119"/>
      <c r="BJ121" s="120"/>
      <c r="BK121" s="119"/>
      <c r="BL121" s="121"/>
      <c r="BM121" s="122"/>
    </row>
    <row r="122" spans="1:65" ht="15.95" customHeight="1">
      <c r="A122" s="114">
        <v>19</v>
      </c>
      <c r="B122" s="115">
        <v>0</v>
      </c>
      <c r="C122" s="116">
        <v>0</v>
      </c>
      <c r="D122" s="283">
        <v>0</v>
      </c>
      <c r="E122" s="284">
        <v>0</v>
      </c>
      <c r="F122" s="343">
        <v>0</v>
      </c>
      <c r="G122" s="341">
        <v>0</v>
      </c>
      <c r="H122" s="342">
        <v>0</v>
      </c>
      <c r="I122" s="341">
        <v>0</v>
      </c>
      <c r="J122" s="285">
        <v>0</v>
      </c>
      <c r="K122" s="284">
        <v>0</v>
      </c>
      <c r="L122" s="271">
        <v>0</v>
      </c>
      <c r="M122" s="270">
        <v>0</v>
      </c>
      <c r="N122" s="271">
        <v>0</v>
      </c>
      <c r="O122" s="270">
        <v>0</v>
      </c>
      <c r="P122" s="285">
        <v>0</v>
      </c>
      <c r="Q122" s="284">
        <v>0</v>
      </c>
      <c r="R122" s="285">
        <v>0</v>
      </c>
      <c r="S122" s="284">
        <v>0</v>
      </c>
      <c r="T122" s="342">
        <v>0</v>
      </c>
      <c r="U122" s="341">
        <v>0</v>
      </c>
      <c r="V122" s="342">
        <v>0</v>
      </c>
      <c r="W122" s="341">
        <v>0</v>
      </c>
      <c r="X122" s="285">
        <v>0</v>
      </c>
      <c r="Y122" s="284">
        <v>0</v>
      </c>
      <c r="Z122" s="271">
        <v>0</v>
      </c>
      <c r="AA122" s="270">
        <v>0</v>
      </c>
      <c r="AB122" s="271">
        <v>0</v>
      </c>
      <c r="AC122" s="270">
        <v>0</v>
      </c>
      <c r="AD122" s="285">
        <v>0</v>
      </c>
      <c r="AE122" s="284">
        <v>0</v>
      </c>
      <c r="AF122" s="285">
        <v>0</v>
      </c>
      <c r="AG122" s="284">
        <v>0</v>
      </c>
      <c r="AH122" s="342">
        <v>0</v>
      </c>
      <c r="AI122" s="341">
        <v>0</v>
      </c>
      <c r="AJ122" s="342">
        <v>0</v>
      </c>
      <c r="AK122" s="341">
        <v>0</v>
      </c>
      <c r="AL122" s="285">
        <v>0</v>
      </c>
      <c r="AM122" s="284">
        <v>0</v>
      </c>
      <c r="AN122" s="129">
        <v>0</v>
      </c>
      <c r="AO122" s="131">
        <v>0</v>
      </c>
      <c r="AP122" s="132"/>
      <c r="AQ122" s="126"/>
      <c r="AR122" s="119"/>
      <c r="AS122" s="121"/>
      <c r="AT122" s="122"/>
      <c r="AU122" s="121"/>
      <c r="AV122" s="122"/>
      <c r="AW122" s="119"/>
      <c r="AX122" s="120"/>
      <c r="AY122" s="119"/>
      <c r="AZ122" s="121"/>
      <c r="BA122" s="122"/>
      <c r="BB122" s="121"/>
      <c r="BC122" s="122"/>
      <c r="BD122" s="119"/>
      <c r="BE122" s="120"/>
      <c r="BF122" s="119"/>
      <c r="BG122" s="121"/>
      <c r="BH122" s="122"/>
      <c r="BI122" s="121"/>
      <c r="BJ122" s="122"/>
      <c r="BK122" s="121"/>
      <c r="BL122" s="122"/>
      <c r="BM122" s="121"/>
    </row>
    <row r="123" spans="1:65" ht="15.95" customHeight="1">
      <c r="A123" s="114">
        <v>20</v>
      </c>
      <c r="B123" s="115">
        <v>0</v>
      </c>
      <c r="C123" s="116">
        <v>0</v>
      </c>
      <c r="D123" s="283">
        <v>0</v>
      </c>
      <c r="E123" s="284">
        <v>0</v>
      </c>
      <c r="F123" s="342">
        <v>0</v>
      </c>
      <c r="G123" s="341">
        <v>0</v>
      </c>
      <c r="H123" s="342">
        <v>0</v>
      </c>
      <c r="I123" s="341">
        <v>0</v>
      </c>
      <c r="J123" s="285">
        <v>0</v>
      </c>
      <c r="K123" s="284">
        <v>0</v>
      </c>
      <c r="L123" s="271">
        <v>0</v>
      </c>
      <c r="M123" s="270">
        <v>0</v>
      </c>
      <c r="N123" s="271">
        <v>0</v>
      </c>
      <c r="O123" s="270">
        <v>0</v>
      </c>
      <c r="P123" s="285">
        <v>0</v>
      </c>
      <c r="Q123" s="284">
        <v>0</v>
      </c>
      <c r="R123" s="285">
        <v>0</v>
      </c>
      <c r="S123" s="284">
        <v>0</v>
      </c>
      <c r="T123" s="342">
        <v>0</v>
      </c>
      <c r="U123" s="341">
        <v>0</v>
      </c>
      <c r="V123" s="342">
        <v>0</v>
      </c>
      <c r="W123" s="341">
        <v>0</v>
      </c>
      <c r="X123" s="285">
        <v>0</v>
      </c>
      <c r="Y123" s="284">
        <v>0</v>
      </c>
      <c r="Z123" s="271">
        <v>0</v>
      </c>
      <c r="AA123" s="270">
        <v>0</v>
      </c>
      <c r="AB123" s="271">
        <v>0</v>
      </c>
      <c r="AC123" s="270">
        <v>0</v>
      </c>
      <c r="AD123" s="285">
        <v>0</v>
      </c>
      <c r="AE123" s="284">
        <v>0</v>
      </c>
      <c r="AF123" s="285">
        <v>0</v>
      </c>
      <c r="AG123" s="284">
        <v>0</v>
      </c>
      <c r="AH123" s="342">
        <v>0</v>
      </c>
      <c r="AI123" s="341">
        <v>0</v>
      </c>
      <c r="AJ123" s="342">
        <v>0</v>
      </c>
      <c r="AK123" s="341">
        <v>0</v>
      </c>
      <c r="AL123" s="285">
        <v>0</v>
      </c>
      <c r="AM123" s="284">
        <v>0</v>
      </c>
      <c r="AN123" s="271">
        <v>0</v>
      </c>
      <c r="AO123" s="270">
        <v>0</v>
      </c>
      <c r="AP123" s="129">
        <v>0</v>
      </c>
      <c r="AQ123" s="131">
        <v>0</v>
      </c>
      <c r="AR123" s="132"/>
      <c r="AS123" s="126"/>
      <c r="AT123" s="119"/>
      <c r="AU123" s="121"/>
      <c r="AV123" s="122"/>
      <c r="AW123" s="121"/>
      <c r="AX123" s="122"/>
      <c r="AY123" s="119"/>
      <c r="AZ123" s="120"/>
      <c r="BA123" s="119"/>
      <c r="BB123" s="121"/>
      <c r="BC123" s="122"/>
      <c r="BD123" s="121"/>
      <c r="BE123" s="122"/>
      <c r="BF123" s="119"/>
      <c r="BG123" s="120"/>
      <c r="BH123" s="119"/>
      <c r="BI123" s="121"/>
      <c r="BJ123" s="122"/>
      <c r="BK123" s="121"/>
      <c r="BL123" s="122"/>
      <c r="BM123" s="121"/>
    </row>
    <row r="124" spans="1:65" ht="15.95" customHeight="1">
      <c r="A124" s="114">
        <v>21</v>
      </c>
      <c r="B124" s="115">
        <v>0</v>
      </c>
      <c r="C124" s="116">
        <v>0</v>
      </c>
      <c r="D124" s="283">
        <v>0</v>
      </c>
      <c r="E124" s="284">
        <v>0</v>
      </c>
      <c r="F124" s="342">
        <v>0</v>
      </c>
      <c r="G124" s="341">
        <v>0</v>
      </c>
      <c r="H124" s="342">
        <v>0</v>
      </c>
      <c r="I124" s="341">
        <v>0</v>
      </c>
      <c r="J124" s="285">
        <v>0</v>
      </c>
      <c r="K124" s="284">
        <v>0</v>
      </c>
      <c r="L124" s="271">
        <v>0</v>
      </c>
      <c r="M124" s="270">
        <v>0</v>
      </c>
      <c r="N124" s="271">
        <v>0</v>
      </c>
      <c r="O124" s="270">
        <v>0</v>
      </c>
      <c r="P124" s="285">
        <v>0</v>
      </c>
      <c r="Q124" s="284">
        <v>0</v>
      </c>
      <c r="R124" s="285">
        <v>0</v>
      </c>
      <c r="S124" s="284">
        <v>0</v>
      </c>
      <c r="T124" s="342">
        <v>0</v>
      </c>
      <c r="U124" s="341">
        <v>0</v>
      </c>
      <c r="V124" s="342">
        <v>0</v>
      </c>
      <c r="W124" s="341">
        <v>0</v>
      </c>
      <c r="X124" s="285">
        <v>0</v>
      </c>
      <c r="Y124" s="284">
        <v>0</v>
      </c>
      <c r="Z124" s="271">
        <v>0</v>
      </c>
      <c r="AA124" s="270">
        <v>0</v>
      </c>
      <c r="AB124" s="271">
        <v>0</v>
      </c>
      <c r="AC124" s="270">
        <v>0</v>
      </c>
      <c r="AD124" s="285">
        <v>0</v>
      </c>
      <c r="AE124" s="284">
        <v>0</v>
      </c>
      <c r="AF124" s="285">
        <v>0</v>
      </c>
      <c r="AG124" s="284">
        <v>0</v>
      </c>
      <c r="AH124" s="342">
        <v>0</v>
      </c>
      <c r="AI124" s="341">
        <v>0</v>
      </c>
      <c r="AJ124" s="342">
        <v>0</v>
      </c>
      <c r="AK124" s="341">
        <v>0</v>
      </c>
      <c r="AL124" s="285">
        <v>0</v>
      </c>
      <c r="AM124" s="284">
        <v>0</v>
      </c>
      <c r="AN124" s="271">
        <v>0</v>
      </c>
      <c r="AO124" s="270">
        <v>0</v>
      </c>
      <c r="AP124" s="271">
        <v>0</v>
      </c>
      <c r="AQ124" s="270">
        <v>0</v>
      </c>
      <c r="AR124" s="129">
        <v>0</v>
      </c>
      <c r="AS124" s="131">
        <v>0</v>
      </c>
      <c r="AT124" s="132"/>
      <c r="AU124" s="126"/>
      <c r="AV124" s="119"/>
      <c r="AW124" s="121"/>
      <c r="AX124" s="122"/>
      <c r="AY124" s="121"/>
      <c r="AZ124" s="122"/>
      <c r="BA124" s="119"/>
      <c r="BB124" s="120"/>
      <c r="BC124" s="119"/>
      <c r="BD124" s="121"/>
      <c r="BE124" s="122"/>
      <c r="BF124" s="121"/>
      <c r="BG124" s="122"/>
      <c r="BH124" s="119"/>
      <c r="BI124" s="120"/>
      <c r="BJ124" s="119"/>
      <c r="BK124" s="121"/>
      <c r="BL124" s="122"/>
      <c r="BM124" s="121"/>
    </row>
    <row r="125" spans="1:65" ht="15.95" customHeight="1">
      <c r="A125" s="114">
        <v>22</v>
      </c>
      <c r="B125" s="115">
        <v>0</v>
      </c>
      <c r="C125" s="116">
        <v>0</v>
      </c>
      <c r="D125" s="283">
        <v>0</v>
      </c>
      <c r="E125" s="284">
        <v>0</v>
      </c>
      <c r="F125" s="342">
        <v>0</v>
      </c>
      <c r="G125" s="341">
        <v>0</v>
      </c>
      <c r="H125" s="342">
        <v>0</v>
      </c>
      <c r="I125" s="341">
        <v>0</v>
      </c>
      <c r="J125" s="285">
        <v>0</v>
      </c>
      <c r="K125" s="284">
        <v>0</v>
      </c>
      <c r="L125" s="271">
        <v>0</v>
      </c>
      <c r="M125" s="270">
        <v>0</v>
      </c>
      <c r="N125" s="271">
        <v>0</v>
      </c>
      <c r="O125" s="270">
        <v>0</v>
      </c>
      <c r="P125" s="285">
        <v>0</v>
      </c>
      <c r="Q125" s="284">
        <v>0</v>
      </c>
      <c r="R125" s="285">
        <v>0</v>
      </c>
      <c r="S125" s="284">
        <v>0</v>
      </c>
      <c r="T125" s="342">
        <v>0</v>
      </c>
      <c r="U125" s="341">
        <v>0</v>
      </c>
      <c r="V125" s="342">
        <v>0</v>
      </c>
      <c r="W125" s="341">
        <v>0</v>
      </c>
      <c r="X125" s="285">
        <v>0</v>
      </c>
      <c r="Y125" s="284">
        <v>0</v>
      </c>
      <c r="Z125" s="271">
        <v>0</v>
      </c>
      <c r="AA125" s="270">
        <v>0</v>
      </c>
      <c r="AB125" s="271">
        <v>0</v>
      </c>
      <c r="AC125" s="270">
        <v>0</v>
      </c>
      <c r="AD125" s="285">
        <v>0</v>
      </c>
      <c r="AE125" s="284">
        <v>0</v>
      </c>
      <c r="AF125" s="285">
        <v>0</v>
      </c>
      <c r="AG125" s="284">
        <v>0</v>
      </c>
      <c r="AH125" s="342">
        <v>0</v>
      </c>
      <c r="AI125" s="341">
        <v>0</v>
      </c>
      <c r="AJ125" s="342">
        <v>0</v>
      </c>
      <c r="AK125" s="341">
        <v>0</v>
      </c>
      <c r="AL125" s="285">
        <v>0</v>
      </c>
      <c r="AM125" s="284">
        <v>0</v>
      </c>
      <c r="AN125" s="271">
        <v>0</v>
      </c>
      <c r="AO125" s="270">
        <v>0</v>
      </c>
      <c r="AP125" s="271">
        <v>0</v>
      </c>
      <c r="AQ125" s="270">
        <v>0</v>
      </c>
      <c r="AR125" s="285">
        <v>0</v>
      </c>
      <c r="AS125" s="284">
        <v>0</v>
      </c>
      <c r="AT125" s="129">
        <v>0</v>
      </c>
      <c r="AU125" s="131">
        <v>0</v>
      </c>
      <c r="AV125" s="132"/>
      <c r="AW125" s="126"/>
      <c r="AX125" s="119"/>
      <c r="AY125" s="121"/>
      <c r="AZ125" s="122"/>
      <c r="BA125" s="121"/>
      <c r="BB125" s="122"/>
      <c r="BC125" s="119"/>
      <c r="BD125" s="120"/>
      <c r="BE125" s="119"/>
      <c r="BF125" s="121"/>
      <c r="BG125" s="122"/>
      <c r="BH125" s="121"/>
      <c r="BI125" s="122"/>
      <c r="BJ125" s="119"/>
      <c r="BK125" s="120"/>
      <c r="BL125" s="119"/>
      <c r="BM125" s="121"/>
    </row>
    <row r="126" spans="1:65" ht="15.95" customHeight="1">
      <c r="A126" s="114">
        <v>23</v>
      </c>
      <c r="B126" s="115">
        <v>0</v>
      </c>
      <c r="C126" s="116">
        <v>0</v>
      </c>
      <c r="D126" s="283">
        <v>0</v>
      </c>
      <c r="E126" s="284">
        <v>0</v>
      </c>
      <c r="F126" s="343">
        <v>0</v>
      </c>
      <c r="G126" s="341">
        <v>0</v>
      </c>
      <c r="H126" s="342">
        <v>0</v>
      </c>
      <c r="I126" s="341">
        <v>0</v>
      </c>
      <c r="J126" s="285">
        <v>0</v>
      </c>
      <c r="K126" s="284">
        <v>0</v>
      </c>
      <c r="L126" s="271">
        <v>0</v>
      </c>
      <c r="M126" s="270">
        <v>0</v>
      </c>
      <c r="N126" s="271">
        <v>0</v>
      </c>
      <c r="O126" s="270">
        <v>0</v>
      </c>
      <c r="P126" s="285">
        <v>0</v>
      </c>
      <c r="Q126" s="284">
        <v>0</v>
      </c>
      <c r="R126" s="285">
        <v>0</v>
      </c>
      <c r="S126" s="284">
        <v>0</v>
      </c>
      <c r="T126" s="342">
        <v>0</v>
      </c>
      <c r="U126" s="341">
        <v>0</v>
      </c>
      <c r="V126" s="342">
        <v>0</v>
      </c>
      <c r="W126" s="341">
        <v>0</v>
      </c>
      <c r="X126" s="285">
        <v>0</v>
      </c>
      <c r="Y126" s="284">
        <v>0</v>
      </c>
      <c r="Z126" s="271">
        <v>0</v>
      </c>
      <c r="AA126" s="270">
        <v>0</v>
      </c>
      <c r="AB126" s="271">
        <v>0</v>
      </c>
      <c r="AC126" s="270">
        <v>0</v>
      </c>
      <c r="AD126" s="285">
        <v>0</v>
      </c>
      <c r="AE126" s="284">
        <v>0</v>
      </c>
      <c r="AF126" s="285">
        <v>0</v>
      </c>
      <c r="AG126" s="284">
        <v>0</v>
      </c>
      <c r="AH126" s="342">
        <v>0</v>
      </c>
      <c r="AI126" s="341">
        <v>0</v>
      </c>
      <c r="AJ126" s="342">
        <v>0</v>
      </c>
      <c r="AK126" s="341">
        <v>0</v>
      </c>
      <c r="AL126" s="285">
        <v>0</v>
      </c>
      <c r="AM126" s="284">
        <v>0</v>
      </c>
      <c r="AN126" s="271">
        <v>0</v>
      </c>
      <c r="AO126" s="270">
        <v>0</v>
      </c>
      <c r="AP126" s="271">
        <v>0</v>
      </c>
      <c r="AQ126" s="270">
        <v>0</v>
      </c>
      <c r="AR126" s="285">
        <v>0</v>
      </c>
      <c r="AS126" s="284">
        <v>0</v>
      </c>
      <c r="AT126" s="285">
        <v>0</v>
      </c>
      <c r="AU126" s="284">
        <v>0</v>
      </c>
      <c r="AV126" s="129">
        <v>0</v>
      </c>
      <c r="AW126" s="131">
        <v>0</v>
      </c>
      <c r="AX126" s="132"/>
      <c r="AY126" s="126"/>
      <c r="AZ126" s="119"/>
      <c r="BA126" s="121"/>
      <c r="BB126" s="122"/>
      <c r="BC126" s="121"/>
      <c r="BD126" s="122"/>
      <c r="BE126" s="119"/>
      <c r="BF126" s="120"/>
      <c r="BG126" s="119"/>
      <c r="BH126" s="121"/>
      <c r="BI126" s="122"/>
      <c r="BJ126" s="121"/>
      <c r="BK126" s="122"/>
      <c r="BL126" s="122"/>
      <c r="BM126" s="121"/>
    </row>
    <row r="127" spans="1:65" ht="15.95" customHeight="1">
      <c r="A127" s="114">
        <v>24</v>
      </c>
      <c r="B127" s="115">
        <v>0</v>
      </c>
      <c r="C127" s="116">
        <v>0</v>
      </c>
      <c r="D127" s="283">
        <v>0</v>
      </c>
      <c r="E127" s="284">
        <v>0</v>
      </c>
      <c r="F127" s="343">
        <v>0</v>
      </c>
      <c r="G127" s="341">
        <v>0</v>
      </c>
      <c r="H127" s="342">
        <v>0</v>
      </c>
      <c r="I127" s="341">
        <v>0</v>
      </c>
      <c r="J127" s="285">
        <v>0</v>
      </c>
      <c r="K127" s="284">
        <v>0</v>
      </c>
      <c r="L127" s="271">
        <v>0</v>
      </c>
      <c r="M127" s="270">
        <v>0</v>
      </c>
      <c r="N127" s="271">
        <v>0</v>
      </c>
      <c r="O127" s="270">
        <v>0</v>
      </c>
      <c r="P127" s="285">
        <v>0</v>
      </c>
      <c r="Q127" s="284">
        <v>0</v>
      </c>
      <c r="R127" s="285">
        <v>0</v>
      </c>
      <c r="S127" s="284">
        <v>0</v>
      </c>
      <c r="T127" s="342">
        <v>0</v>
      </c>
      <c r="U127" s="341">
        <v>0</v>
      </c>
      <c r="V127" s="342">
        <v>0</v>
      </c>
      <c r="W127" s="341">
        <v>0</v>
      </c>
      <c r="X127" s="285">
        <v>0</v>
      </c>
      <c r="Y127" s="284">
        <v>0</v>
      </c>
      <c r="Z127" s="271">
        <v>0</v>
      </c>
      <c r="AA127" s="270">
        <v>0</v>
      </c>
      <c r="AB127" s="271">
        <v>0</v>
      </c>
      <c r="AC127" s="270">
        <v>0</v>
      </c>
      <c r="AD127" s="285">
        <v>0</v>
      </c>
      <c r="AE127" s="284">
        <v>0</v>
      </c>
      <c r="AF127" s="285">
        <v>0</v>
      </c>
      <c r="AG127" s="284">
        <v>0</v>
      </c>
      <c r="AH127" s="342">
        <v>0</v>
      </c>
      <c r="AI127" s="341">
        <v>0</v>
      </c>
      <c r="AJ127" s="342">
        <v>0</v>
      </c>
      <c r="AK127" s="341">
        <v>0</v>
      </c>
      <c r="AL127" s="285">
        <v>0</v>
      </c>
      <c r="AM127" s="284">
        <v>0</v>
      </c>
      <c r="AN127" s="271">
        <v>0</v>
      </c>
      <c r="AO127" s="270">
        <v>0</v>
      </c>
      <c r="AP127" s="271">
        <v>0</v>
      </c>
      <c r="AQ127" s="270">
        <v>0</v>
      </c>
      <c r="AR127" s="285">
        <v>0</v>
      </c>
      <c r="AS127" s="284">
        <v>0</v>
      </c>
      <c r="AT127" s="285">
        <v>0</v>
      </c>
      <c r="AU127" s="284">
        <v>0</v>
      </c>
      <c r="AV127" s="342">
        <v>0</v>
      </c>
      <c r="AW127" s="341">
        <v>0</v>
      </c>
      <c r="AX127" s="129">
        <v>0</v>
      </c>
      <c r="AY127" s="131">
        <v>0</v>
      </c>
      <c r="AZ127" s="132"/>
      <c r="BA127" s="126"/>
      <c r="BB127" s="119"/>
      <c r="BC127" s="121"/>
      <c r="BD127" s="122"/>
      <c r="BE127" s="121"/>
      <c r="BF127" s="122"/>
      <c r="BG127" s="119"/>
      <c r="BH127" s="120"/>
      <c r="BI127" s="119"/>
      <c r="BJ127" s="121"/>
      <c r="BK127" s="122"/>
      <c r="BL127" s="121"/>
      <c r="BM127" s="122"/>
    </row>
    <row r="128" spans="1:65" ht="15.95" customHeight="1">
      <c r="A128" s="114">
        <v>25</v>
      </c>
      <c r="B128" s="115">
        <v>0</v>
      </c>
      <c r="C128" s="116">
        <v>0</v>
      </c>
      <c r="D128" s="283">
        <v>0</v>
      </c>
      <c r="E128" s="284">
        <v>0</v>
      </c>
      <c r="F128" s="343">
        <v>0</v>
      </c>
      <c r="G128" s="341">
        <v>0</v>
      </c>
      <c r="H128" s="342">
        <v>0</v>
      </c>
      <c r="I128" s="341">
        <v>0</v>
      </c>
      <c r="J128" s="285">
        <v>0</v>
      </c>
      <c r="K128" s="284">
        <v>0</v>
      </c>
      <c r="L128" s="271">
        <v>0</v>
      </c>
      <c r="M128" s="270">
        <v>0</v>
      </c>
      <c r="N128" s="271">
        <v>0</v>
      </c>
      <c r="O128" s="270">
        <v>0</v>
      </c>
      <c r="P128" s="285">
        <v>0</v>
      </c>
      <c r="Q128" s="284">
        <v>0</v>
      </c>
      <c r="R128" s="285">
        <v>0</v>
      </c>
      <c r="S128" s="284">
        <v>0</v>
      </c>
      <c r="T128" s="342">
        <v>0</v>
      </c>
      <c r="U128" s="341">
        <v>0</v>
      </c>
      <c r="V128" s="342">
        <v>0</v>
      </c>
      <c r="W128" s="341">
        <v>0</v>
      </c>
      <c r="X128" s="285">
        <v>0</v>
      </c>
      <c r="Y128" s="284">
        <v>0</v>
      </c>
      <c r="Z128" s="271">
        <v>0</v>
      </c>
      <c r="AA128" s="270">
        <v>0</v>
      </c>
      <c r="AB128" s="271">
        <v>0</v>
      </c>
      <c r="AC128" s="270">
        <v>0</v>
      </c>
      <c r="AD128" s="285">
        <v>0</v>
      </c>
      <c r="AE128" s="284">
        <v>0</v>
      </c>
      <c r="AF128" s="285">
        <v>0</v>
      </c>
      <c r="AG128" s="284">
        <v>0</v>
      </c>
      <c r="AH128" s="342">
        <v>0</v>
      </c>
      <c r="AI128" s="341">
        <v>0</v>
      </c>
      <c r="AJ128" s="342">
        <v>0</v>
      </c>
      <c r="AK128" s="341">
        <v>0</v>
      </c>
      <c r="AL128" s="285">
        <v>0</v>
      </c>
      <c r="AM128" s="284">
        <v>0</v>
      </c>
      <c r="AN128" s="271">
        <v>0</v>
      </c>
      <c r="AO128" s="270">
        <v>0</v>
      </c>
      <c r="AP128" s="271">
        <v>0</v>
      </c>
      <c r="AQ128" s="270">
        <v>0</v>
      </c>
      <c r="AR128" s="285">
        <v>0</v>
      </c>
      <c r="AS128" s="284">
        <v>0</v>
      </c>
      <c r="AT128" s="285">
        <v>0</v>
      </c>
      <c r="AU128" s="284">
        <v>0</v>
      </c>
      <c r="AV128" s="342">
        <v>0</v>
      </c>
      <c r="AW128" s="341">
        <v>0</v>
      </c>
      <c r="AX128" s="342">
        <v>0</v>
      </c>
      <c r="AY128" s="341">
        <v>0</v>
      </c>
      <c r="AZ128" s="129">
        <v>0</v>
      </c>
      <c r="BA128" s="131">
        <v>0</v>
      </c>
      <c r="BB128" s="132"/>
      <c r="BC128" s="126"/>
      <c r="BD128" s="119"/>
      <c r="BE128" s="121"/>
      <c r="BF128" s="122"/>
      <c r="BG128" s="121"/>
      <c r="BH128" s="122"/>
      <c r="BI128" s="119"/>
      <c r="BJ128" s="120"/>
      <c r="BK128" s="119"/>
      <c r="BL128" s="121"/>
      <c r="BM128" s="122"/>
    </row>
    <row r="129" spans="1:65" ht="15.95" customHeight="1">
      <c r="A129" s="114">
        <v>26</v>
      </c>
      <c r="B129" s="115">
        <v>0</v>
      </c>
      <c r="C129" s="116">
        <v>0</v>
      </c>
      <c r="D129" s="283">
        <v>0</v>
      </c>
      <c r="E129" s="284">
        <v>0</v>
      </c>
      <c r="F129" s="343">
        <v>0</v>
      </c>
      <c r="G129" s="341">
        <v>0</v>
      </c>
      <c r="H129" s="342">
        <v>0</v>
      </c>
      <c r="I129" s="341">
        <v>0</v>
      </c>
      <c r="J129" s="285">
        <v>0</v>
      </c>
      <c r="K129" s="284">
        <v>0</v>
      </c>
      <c r="L129" s="271">
        <v>0</v>
      </c>
      <c r="M129" s="270">
        <v>0</v>
      </c>
      <c r="N129" s="271">
        <v>0</v>
      </c>
      <c r="O129" s="270">
        <v>0</v>
      </c>
      <c r="P129" s="285">
        <v>0</v>
      </c>
      <c r="Q129" s="284">
        <v>0</v>
      </c>
      <c r="R129" s="285">
        <v>0</v>
      </c>
      <c r="S129" s="284">
        <v>0</v>
      </c>
      <c r="T129" s="342">
        <v>0</v>
      </c>
      <c r="U129" s="341">
        <v>0</v>
      </c>
      <c r="V129" s="342">
        <v>0</v>
      </c>
      <c r="W129" s="341">
        <v>0</v>
      </c>
      <c r="X129" s="285">
        <v>0</v>
      </c>
      <c r="Y129" s="284">
        <v>0</v>
      </c>
      <c r="Z129" s="271">
        <v>0</v>
      </c>
      <c r="AA129" s="270">
        <v>0</v>
      </c>
      <c r="AB129" s="271">
        <v>0</v>
      </c>
      <c r="AC129" s="270">
        <v>0</v>
      </c>
      <c r="AD129" s="285">
        <v>0</v>
      </c>
      <c r="AE129" s="284">
        <v>0</v>
      </c>
      <c r="AF129" s="285">
        <v>0</v>
      </c>
      <c r="AG129" s="284">
        <v>0</v>
      </c>
      <c r="AH129" s="342">
        <v>0</v>
      </c>
      <c r="AI129" s="341">
        <v>0</v>
      </c>
      <c r="AJ129" s="342">
        <v>0</v>
      </c>
      <c r="AK129" s="341">
        <v>0</v>
      </c>
      <c r="AL129" s="285">
        <v>0</v>
      </c>
      <c r="AM129" s="284">
        <v>0</v>
      </c>
      <c r="AN129" s="271">
        <v>0</v>
      </c>
      <c r="AO129" s="270">
        <v>0</v>
      </c>
      <c r="AP129" s="271">
        <v>0</v>
      </c>
      <c r="AQ129" s="270">
        <v>0</v>
      </c>
      <c r="AR129" s="285">
        <v>0</v>
      </c>
      <c r="AS129" s="284">
        <v>0</v>
      </c>
      <c r="AT129" s="285">
        <v>0</v>
      </c>
      <c r="AU129" s="284">
        <v>0</v>
      </c>
      <c r="AV129" s="342">
        <v>0</v>
      </c>
      <c r="AW129" s="341">
        <v>0</v>
      </c>
      <c r="AX129" s="342">
        <v>0</v>
      </c>
      <c r="AY129" s="341">
        <v>0</v>
      </c>
      <c r="AZ129" s="285">
        <v>0</v>
      </c>
      <c r="BA129" s="284">
        <v>0</v>
      </c>
      <c r="BB129" s="129">
        <v>0</v>
      </c>
      <c r="BC129" s="118">
        <v>0</v>
      </c>
      <c r="BD129" s="125"/>
      <c r="BE129" s="126"/>
      <c r="BF129" s="119"/>
      <c r="BG129" s="121"/>
      <c r="BH129" s="122"/>
      <c r="BI129" s="121"/>
      <c r="BJ129" s="122"/>
      <c r="BK129" s="119"/>
      <c r="BL129" s="120"/>
      <c r="BM129" s="119"/>
    </row>
    <row r="130" spans="1:65" ht="15.95" customHeight="1">
      <c r="A130" s="114">
        <v>27</v>
      </c>
      <c r="B130" s="115">
        <v>0</v>
      </c>
      <c r="C130" s="116">
        <v>0</v>
      </c>
      <c r="D130" s="283">
        <v>0</v>
      </c>
      <c r="E130" s="284">
        <v>0</v>
      </c>
      <c r="F130" s="343">
        <v>0</v>
      </c>
      <c r="G130" s="341">
        <v>0</v>
      </c>
      <c r="H130" s="342">
        <v>0</v>
      </c>
      <c r="I130" s="341">
        <v>0</v>
      </c>
      <c r="J130" s="285">
        <v>0</v>
      </c>
      <c r="K130" s="284">
        <v>0</v>
      </c>
      <c r="L130" s="271">
        <v>0</v>
      </c>
      <c r="M130" s="270">
        <v>0</v>
      </c>
      <c r="N130" s="271">
        <v>0</v>
      </c>
      <c r="O130" s="270">
        <v>0</v>
      </c>
      <c r="P130" s="285">
        <v>0</v>
      </c>
      <c r="Q130" s="284">
        <v>0</v>
      </c>
      <c r="R130" s="285">
        <v>0</v>
      </c>
      <c r="S130" s="284">
        <v>0</v>
      </c>
      <c r="T130" s="342">
        <v>0</v>
      </c>
      <c r="U130" s="341">
        <v>0</v>
      </c>
      <c r="V130" s="342">
        <v>0</v>
      </c>
      <c r="W130" s="341">
        <v>0</v>
      </c>
      <c r="X130" s="285">
        <v>0</v>
      </c>
      <c r="Y130" s="284">
        <v>0</v>
      </c>
      <c r="Z130" s="271">
        <v>0</v>
      </c>
      <c r="AA130" s="270">
        <v>0</v>
      </c>
      <c r="AB130" s="271">
        <v>0</v>
      </c>
      <c r="AC130" s="270">
        <v>0</v>
      </c>
      <c r="AD130" s="285">
        <v>0</v>
      </c>
      <c r="AE130" s="284">
        <v>0</v>
      </c>
      <c r="AF130" s="285">
        <v>0</v>
      </c>
      <c r="AG130" s="284">
        <v>0</v>
      </c>
      <c r="AH130" s="342">
        <v>0</v>
      </c>
      <c r="AI130" s="341">
        <v>0</v>
      </c>
      <c r="AJ130" s="342">
        <v>0</v>
      </c>
      <c r="AK130" s="341">
        <v>0</v>
      </c>
      <c r="AL130" s="285">
        <v>0</v>
      </c>
      <c r="AM130" s="284">
        <v>0</v>
      </c>
      <c r="AN130" s="271">
        <v>0</v>
      </c>
      <c r="AO130" s="270">
        <v>0</v>
      </c>
      <c r="AP130" s="271">
        <v>0</v>
      </c>
      <c r="AQ130" s="270">
        <v>0</v>
      </c>
      <c r="AR130" s="285">
        <v>0</v>
      </c>
      <c r="AS130" s="284">
        <v>0</v>
      </c>
      <c r="AT130" s="285">
        <v>0</v>
      </c>
      <c r="AU130" s="284">
        <v>0</v>
      </c>
      <c r="AV130" s="342">
        <v>0</v>
      </c>
      <c r="AW130" s="341">
        <v>0</v>
      </c>
      <c r="AX130" s="342">
        <v>0</v>
      </c>
      <c r="AY130" s="341">
        <v>0</v>
      </c>
      <c r="AZ130" s="285">
        <v>0</v>
      </c>
      <c r="BA130" s="284">
        <v>0</v>
      </c>
      <c r="BB130" s="271">
        <v>0</v>
      </c>
      <c r="BC130" s="270">
        <v>0</v>
      </c>
      <c r="BD130" s="129">
        <v>0</v>
      </c>
      <c r="BE130" s="118">
        <v>0</v>
      </c>
      <c r="BF130" s="125"/>
      <c r="BG130" s="126"/>
      <c r="BH130" s="119"/>
      <c r="BI130" s="121"/>
      <c r="BJ130" s="122"/>
      <c r="BK130" s="121"/>
      <c r="BL130" s="122"/>
      <c r="BM130" s="119"/>
    </row>
    <row r="131" spans="1:65" ht="15.95" customHeight="1">
      <c r="A131" s="114">
        <v>28</v>
      </c>
      <c r="B131" s="115">
        <v>0</v>
      </c>
      <c r="C131" s="116">
        <v>0</v>
      </c>
      <c r="D131" s="283">
        <v>0</v>
      </c>
      <c r="E131" s="284">
        <v>0</v>
      </c>
      <c r="F131" s="343">
        <v>0</v>
      </c>
      <c r="G131" s="341">
        <v>0</v>
      </c>
      <c r="H131" s="342">
        <v>0</v>
      </c>
      <c r="I131" s="341">
        <v>0</v>
      </c>
      <c r="J131" s="285">
        <v>0</v>
      </c>
      <c r="K131" s="284">
        <v>0</v>
      </c>
      <c r="L131" s="271">
        <v>0</v>
      </c>
      <c r="M131" s="270">
        <v>0</v>
      </c>
      <c r="N131" s="271">
        <v>0</v>
      </c>
      <c r="O131" s="270">
        <v>0</v>
      </c>
      <c r="P131" s="285">
        <v>0</v>
      </c>
      <c r="Q131" s="284">
        <v>0</v>
      </c>
      <c r="R131" s="285">
        <v>0</v>
      </c>
      <c r="S131" s="284">
        <v>0</v>
      </c>
      <c r="T131" s="342">
        <v>0</v>
      </c>
      <c r="U131" s="341">
        <v>0</v>
      </c>
      <c r="V131" s="342">
        <v>0</v>
      </c>
      <c r="W131" s="341">
        <v>0</v>
      </c>
      <c r="X131" s="285">
        <v>0</v>
      </c>
      <c r="Y131" s="284">
        <v>0</v>
      </c>
      <c r="Z131" s="271">
        <v>0</v>
      </c>
      <c r="AA131" s="270">
        <v>0</v>
      </c>
      <c r="AB131" s="271">
        <v>0</v>
      </c>
      <c r="AC131" s="270">
        <v>0</v>
      </c>
      <c r="AD131" s="285">
        <v>0</v>
      </c>
      <c r="AE131" s="284">
        <v>0</v>
      </c>
      <c r="AF131" s="285">
        <v>0</v>
      </c>
      <c r="AG131" s="284">
        <v>0</v>
      </c>
      <c r="AH131" s="342">
        <v>0</v>
      </c>
      <c r="AI131" s="341">
        <v>0</v>
      </c>
      <c r="AJ131" s="342">
        <v>0</v>
      </c>
      <c r="AK131" s="341">
        <v>0</v>
      </c>
      <c r="AL131" s="285">
        <v>0</v>
      </c>
      <c r="AM131" s="284">
        <v>0</v>
      </c>
      <c r="AN131" s="271">
        <v>0</v>
      </c>
      <c r="AO131" s="270">
        <v>0</v>
      </c>
      <c r="AP131" s="271">
        <v>0</v>
      </c>
      <c r="AQ131" s="270">
        <v>0</v>
      </c>
      <c r="AR131" s="285">
        <v>0</v>
      </c>
      <c r="AS131" s="284">
        <v>0</v>
      </c>
      <c r="AT131" s="285">
        <v>0</v>
      </c>
      <c r="AU131" s="284">
        <v>0</v>
      </c>
      <c r="AV131" s="342">
        <v>0</v>
      </c>
      <c r="AW131" s="341">
        <v>0</v>
      </c>
      <c r="AX131" s="342">
        <v>0</v>
      </c>
      <c r="AY131" s="341">
        <v>0</v>
      </c>
      <c r="AZ131" s="285">
        <v>0</v>
      </c>
      <c r="BA131" s="284">
        <v>0</v>
      </c>
      <c r="BB131" s="271">
        <v>0</v>
      </c>
      <c r="BC131" s="270">
        <v>0</v>
      </c>
      <c r="BD131" s="271">
        <v>0</v>
      </c>
      <c r="BE131" s="270">
        <v>0</v>
      </c>
      <c r="BF131" s="129">
        <v>0</v>
      </c>
      <c r="BG131" s="118">
        <v>0</v>
      </c>
      <c r="BH131" s="125"/>
      <c r="BI131" s="126"/>
      <c r="BJ131" s="119"/>
      <c r="BK131" s="121"/>
      <c r="BL131" s="122"/>
      <c r="BM131" s="121"/>
    </row>
    <row r="132" spans="1:65" ht="15.95" customHeight="1">
      <c r="A132" s="114">
        <v>29</v>
      </c>
      <c r="B132" s="115">
        <v>0</v>
      </c>
      <c r="C132" s="116">
        <v>0</v>
      </c>
      <c r="D132" s="283">
        <v>0</v>
      </c>
      <c r="E132" s="284">
        <v>0</v>
      </c>
      <c r="F132" s="343">
        <v>0</v>
      </c>
      <c r="G132" s="341">
        <v>0</v>
      </c>
      <c r="H132" s="342">
        <v>0</v>
      </c>
      <c r="I132" s="341">
        <v>0</v>
      </c>
      <c r="J132" s="285">
        <v>0</v>
      </c>
      <c r="K132" s="284">
        <v>0</v>
      </c>
      <c r="L132" s="271">
        <v>0</v>
      </c>
      <c r="M132" s="270">
        <v>0</v>
      </c>
      <c r="N132" s="271">
        <v>0</v>
      </c>
      <c r="O132" s="270">
        <v>0</v>
      </c>
      <c r="P132" s="285">
        <v>0</v>
      </c>
      <c r="Q132" s="284">
        <v>0</v>
      </c>
      <c r="R132" s="285">
        <v>0</v>
      </c>
      <c r="S132" s="284">
        <v>0</v>
      </c>
      <c r="T132" s="342">
        <v>0</v>
      </c>
      <c r="U132" s="341">
        <v>0</v>
      </c>
      <c r="V132" s="342">
        <v>0</v>
      </c>
      <c r="W132" s="341">
        <v>0</v>
      </c>
      <c r="X132" s="285">
        <v>0</v>
      </c>
      <c r="Y132" s="284">
        <v>0</v>
      </c>
      <c r="Z132" s="271">
        <v>0</v>
      </c>
      <c r="AA132" s="270">
        <v>0</v>
      </c>
      <c r="AB132" s="271">
        <v>0</v>
      </c>
      <c r="AC132" s="270">
        <v>0</v>
      </c>
      <c r="AD132" s="285">
        <v>0</v>
      </c>
      <c r="AE132" s="284">
        <v>0</v>
      </c>
      <c r="AF132" s="285">
        <v>0</v>
      </c>
      <c r="AG132" s="284">
        <v>0</v>
      </c>
      <c r="AH132" s="342">
        <v>0</v>
      </c>
      <c r="AI132" s="341">
        <v>0</v>
      </c>
      <c r="AJ132" s="342">
        <v>0</v>
      </c>
      <c r="AK132" s="341">
        <v>0</v>
      </c>
      <c r="AL132" s="285">
        <v>0</v>
      </c>
      <c r="AM132" s="284">
        <v>0</v>
      </c>
      <c r="AN132" s="271">
        <v>0</v>
      </c>
      <c r="AO132" s="270">
        <v>0</v>
      </c>
      <c r="AP132" s="271">
        <v>0</v>
      </c>
      <c r="AQ132" s="270">
        <v>0</v>
      </c>
      <c r="AR132" s="285">
        <v>0</v>
      </c>
      <c r="AS132" s="284">
        <v>0</v>
      </c>
      <c r="AT132" s="285">
        <v>0</v>
      </c>
      <c r="AU132" s="284">
        <v>0</v>
      </c>
      <c r="AV132" s="342">
        <v>0</v>
      </c>
      <c r="AW132" s="341">
        <v>0</v>
      </c>
      <c r="AX132" s="342">
        <v>0</v>
      </c>
      <c r="AY132" s="341">
        <v>0</v>
      </c>
      <c r="AZ132" s="285">
        <v>0</v>
      </c>
      <c r="BA132" s="284">
        <v>0</v>
      </c>
      <c r="BB132" s="271">
        <v>0</v>
      </c>
      <c r="BC132" s="270">
        <v>0</v>
      </c>
      <c r="BD132" s="271">
        <v>0</v>
      </c>
      <c r="BE132" s="270">
        <v>0</v>
      </c>
      <c r="BF132" s="285">
        <v>0</v>
      </c>
      <c r="BG132" s="284">
        <v>0</v>
      </c>
      <c r="BH132" s="129">
        <v>0</v>
      </c>
      <c r="BI132" s="118">
        <v>0</v>
      </c>
      <c r="BJ132" s="125"/>
      <c r="BK132" s="126"/>
      <c r="BL132" s="119"/>
      <c r="BM132" s="121"/>
    </row>
    <row r="133" spans="1:65" ht="15.95" customHeight="1">
      <c r="A133" s="114">
        <v>30</v>
      </c>
      <c r="B133" s="115">
        <v>0</v>
      </c>
      <c r="C133" s="116">
        <v>0</v>
      </c>
      <c r="D133" s="283">
        <v>0</v>
      </c>
      <c r="E133" s="284">
        <v>0</v>
      </c>
      <c r="F133" s="343">
        <v>0</v>
      </c>
      <c r="G133" s="341">
        <v>0</v>
      </c>
      <c r="H133" s="342">
        <v>0</v>
      </c>
      <c r="I133" s="341">
        <v>0</v>
      </c>
      <c r="J133" s="285">
        <v>0</v>
      </c>
      <c r="K133" s="284">
        <v>0</v>
      </c>
      <c r="L133" s="271">
        <v>0</v>
      </c>
      <c r="M133" s="270">
        <v>0</v>
      </c>
      <c r="N133" s="271">
        <v>0</v>
      </c>
      <c r="O133" s="270">
        <v>0</v>
      </c>
      <c r="P133" s="285">
        <v>0</v>
      </c>
      <c r="Q133" s="284">
        <v>0</v>
      </c>
      <c r="R133" s="285">
        <v>0</v>
      </c>
      <c r="S133" s="284">
        <v>0</v>
      </c>
      <c r="T133" s="342">
        <v>0</v>
      </c>
      <c r="U133" s="341">
        <v>0</v>
      </c>
      <c r="V133" s="342">
        <v>0</v>
      </c>
      <c r="W133" s="341">
        <v>0</v>
      </c>
      <c r="X133" s="285">
        <v>0</v>
      </c>
      <c r="Y133" s="284">
        <v>0</v>
      </c>
      <c r="Z133" s="271">
        <v>0</v>
      </c>
      <c r="AA133" s="270">
        <v>0</v>
      </c>
      <c r="AB133" s="271">
        <v>0</v>
      </c>
      <c r="AC133" s="270">
        <v>0</v>
      </c>
      <c r="AD133" s="285">
        <v>0</v>
      </c>
      <c r="AE133" s="284">
        <v>0</v>
      </c>
      <c r="AF133" s="285">
        <v>0</v>
      </c>
      <c r="AG133" s="284">
        <v>0</v>
      </c>
      <c r="AH133" s="342">
        <v>0</v>
      </c>
      <c r="AI133" s="341">
        <v>0</v>
      </c>
      <c r="AJ133" s="342">
        <v>0</v>
      </c>
      <c r="AK133" s="341">
        <v>0</v>
      </c>
      <c r="AL133" s="285">
        <v>0</v>
      </c>
      <c r="AM133" s="284">
        <v>0</v>
      </c>
      <c r="AN133" s="271">
        <v>0</v>
      </c>
      <c r="AO133" s="270">
        <v>0</v>
      </c>
      <c r="AP133" s="271">
        <v>0</v>
      </c>
      <c r="AQ133" s="270">
        <v>0</v>
      </c>
      <c r="AR133" s="285">
        <v>0</v>
      </c>
      <c r="AS133" s="284">
        <v>0</v>
      </c>
      <c r="AT133" s="285">
        <v>0</v>
      </c>
      <c r="AU133" s="284">
        <v>0</v>
      </c>
      <c r="AV133" s="342">
        <v>0</v>
      </c>
      <c r="AW133" s="341">
        <v>0</v>
      </c>
      <c r="AX133" s="342">
        <v>0</v>
      </c>
      <c r="AY133" s="341">
        <v>0</v>
      </c>
      <c r="AZ133" s="285">
        <v>0</v>
      </c>
      <c r="BA133" s="284">
        <v>0</v>
      </c>
      <c r="BB133" s="271">
        <v>0</v>
      </c>
      <c r="BC133" s="270">
        <v>0</v>
      </c>
      <c r="BD133" s="271">
        <v>0</v>
      </c>
      <c r="BE133" s="270">
        <v>0</v>
      </c>
      <c r="BF133" s="285">
        <v>0</v>
      </c>
      <c r="BG133" s="284">
        <v>0</v>
      </c>
      <c r="BH133" s="285">
        <v>0</v>
      </c>
      <c r="BI133" s="284">
        <v>0</v>
      </c>
      <c r="BJ133" s="129">
        <v>0</v>
      </c>
      <c r="BK133" s="118">
        <v>0</v>
      </c>
      <c r="BL133" s="119"/>
      <c r="BM133" s="120"/>
    </row>
    <row r="134" spans="1:65" ht="15.95" customHeight="1">
      <c r="A134" s="114">
        <v>31</v>
      </c>
      <c r="B134" s="115">
        <v>0</v>
      </c>
      <c r="C134" s="116">
        <v>0</v>
      </c>
      <c r="D134" s="283">
        <v>0</v>
      </c>
      <c r="E134" s="284">
        <v>0</v>
      </c>
      <c r="F134" s="343">
        <v>0</v>
      </c>
      <c r="G134" s="341">
        <v>0</v>
      </c>
      <c r="H134" s="342">
        <v>0</v>
      </c>
      <c r="I134" s="341">
        <v>0</v>
      </c>
      <c r="J134" s="285">
        <v>0</v>
      </c>
      <c r="K134" s="284">
        <v>0</v>
      </c>
      <c r="L134" s="271">
        <v>0</v>
      </c>
      <c r="M134" s="270">
        <v>0</v>
      </c>
      <c r="N134" s="271">
        <v>0</v>
      </c>
      <c r="O134" s="270">
        <v>0</v>
      </c>
      <c r="P134" s="285">
        <v>0</v>
      </c>
      <c r="Q134" s="284">
        <v>0</v>
      </c>
      <c r="R134" s="285">
        <v>0</v>
      </c>
      <c r="S134" s="284">
        <v>0</v>
      </c>
      <c r="T134" s="342">
        <v>0</v>
      </c>
      <c r="U134" s="341">
        <v>0</v>
      </c>
      <c r="V134" s="342">
        <v>0</v>
      </c>
      <c r="W134" s="341">
        <v>0</v>
      </c>
      <c r="X134" s="285">
        <v>0</v>
      </c>
      <c r="Y134" s="284">
        <v>0</v>
      </c>
      <c r="Z134" s="271">
        <v>0</v>
      </c>
      <c r="AA134" s="270">
        <v>0</v>
      </c>
      <c r="AB134" s="271">
        <v>0</v>
      </c>
      <c r="AC134" s="270">
        <v>0</v>
      </c>
      <c r="AD134" s="285">
        <v>0</v>
      </c>
      <c r="AE134" s="284">
        <v>0</v>
      </c>
      <c r="AF134" s="285">
        <v>0</v>
      </c>
      <c r="AG134" s="284">
        <v>0</v>
      </c>
      <c r="AH134" s="342">
        <v>0</v>
      </c>
      <c r="AI134" s="341">
        <v>0</v>
      </c>
      <c r="AJ134" s="342">
        <v>0</v>
      </c>
      <c r="AK134" s="341">
        <v>0</v>
      </c>
      <c r="AL134" s="285">
        <v>0</v>
      </c>
      <c r="AM134" s="284">
        <v>0</v>
      </c>
      <c r="AN134" s="271">
        <v>0</v>
      </c>
      <c r="AO134" s="270">
        <v>0</v>
      </c>
      <c r="AP134" s="271">
        <v>0</v>
      </c>
      <c r="AQ134" s="270">
        <v>0</v>
      </c>
      <c r="AR134" s="285">
        <v>0</v>
      </c>
      <c r="AS134" s="284">
        <v>0</v>
      </c>
      <c r="AT134" s="285">
        <v>0</v>
      </c>
      <c r="AU134" s="284">
        <v>0</v>
      </c>
      <c r="AV134" s="342">
        <v>0</v>
      </c>
      <c r="AW134" s="341">
        <v>0</v>
      </c>
      <c r="AX134" s="342">
        <v>0</v>
      </c>
      <c r="AY134" s="341">
        <v>0</v>
      </c>
      <c r="AZ134" s="285">
        <v>0</v>
      </c>
      <c r="BA134" s="284">
        <v>0</v>
      </c>
      <c r="BB134" s="271">
        <v>0</v>
      </c>
      <c r="BC134" s="270">
        <v>0</v>
      </c>
      <c r="BD134" s="271">
        <v>0</v>
      </c>
      <c r="BE134" s="270">
        <v>0</v>
      </c>
      <c r="BF134" s="285">
        <v>0</v>
      </c>
      <c r="BG134" s="284">
        <v>0</v>
      </c>
      <c r="BH134" s="285">
        <v>0</v>
      </c>
      <c r="BI134" s="284">
        <v>0</v>
      </c>
      <c r="BJ134" s="342">
        <v>0</v>
      </c>
      <c r="BK134" s="341">
        <v>0</v>
      </c>
      <c r="BL134" s="133">
        <v>0</v>
      </c>
      <c r="BM134" s="134">
        <v>0</v>
      </c>
    </row>
    <row r="135" spans="1:65" ht="15.95" customHeight="1">
      <c r="A135" s="135" t="s">
        <v>29</v>
      </c>
      <c r="B135" s="136">
        <v>0</v>
      </c>
      <c r="C135" s="137">
        <v>0</v>
      </c>
      <c r="D135" s="136">
        <v>0</v>
      </c>
      <c r="E135" s="137">
        <v>0</v>
      </c>
      <c r="F135" s="136">
        <v>0</v>
      </c>
      <c r="G135" s="137">
        <v>0</v>
      </c>
      <c r="H135" s="136">
        <v>0</v>
      </c>
      <c r="I135" s="137">
        <v>0</v>
      </c>
      <c r="J135" s="136">
        <v>0</v>
      </c>
      <c r="K135" s="137">
        <v>0</v>
      </c>
      <c r="L135" s="136">
        <v>0</v>
      </c>
      <c r="M135" s="137">
        <v>0</v>
      </c>
      <c r="N135" s="136">
        <v>0</v>
      </c>
      <c r="O135" s="137">
        <v>0</v>
      </c>
      <c r="P135" s="136">
        <v>0</v>
      </c>
      <c r="Q135" s="137">
        <v>0</v>
      </c>
      <c r="R135" s="136">
        <v>0</v>
      </c>
      <c r="S135" s="137">
        <v>0</v>
      </c>
      <c r="T135" s="136">
        <v>0</v>
      </c>
      <c r="U135" s="137">
        <v>0</v>
      </c>
      <c r="V135" s="136">
        <v>0</v>
      </c>
      <c r="W135" s="137">
        <v>0</v>
      </c>
      <c r="X135" s="136">
        <v>0</v>
      </c>
      <c r="Y135" s="137">
        <v>0</v>
      </c>
      <c r="Z135" s="136">
        <v>0</v>
      </c>
      <c r="AA135" s="137">
        <v>0</v>
      </c>
      <c r="AB135" s="136">
        <v>0</v>
      </c>
      <c r="AC135" s="137">
        <v>0</v>
      </c>
      <c r="AD135" s="136">
        <v>0</v>
      </c>
      <c r="AE135" s="137">
        <v>0</v>
      </c>
      <c r="AF135" s="136">
        <v>0</v>
      </c>
      <c r="AG135" s="137">
        <v>0</v>
      </c>
      <c r="AH135" s="136">
        <v>0</v>
      </c>
      <c r="AI135" s="137">
        <v>0</v>
      </c>
      <c r="AJ135" s="136">
        <v>0</v>
      </c>
      <c r="AK135" s="137">
        <v>0</v>
      </c>
      <c r="AL135" s="136">
        <v>0</v>
      </c>
      <c r="AM135" s="137">
        <v>0</v>
      </c>
      <c r="AN135" s="136">
        <v>0</v>
      </c>
      <c r="AO135" s="137">
        <v>0</v>
      </c>
      <c r="AP135" s="136">
        <v>0</v>
      </c>
      <c r="AQ135" s="137">
        <v>0</v>
      </c>
      <c r="AR135" s="136">
        <v>0</v>
      </c>
      <c r="AS135" s="137">
        <v>0</v>
      </c>
      <c r="AT135" s="136">
        <v>0</v>
      </c>
      <c r="AU135" s="137">
        <v>0</v>
      </c>
      <c r="AV135" s="136">
        <v>0</v>
      </c>
      <c r="AW135" s="137">
        <v>0</v>
      </c>
      <c r="AX135" s="136">
        <v>0</v>
      </c>
      <c r="AY135" s="137">
        <v>0</v>
      </c>
      <c r="AZ135" s="136">
        <v>0</v>
      </c>
      <c r="BA135" s="137">
        <v>0</v>
      </c>
      <c r="BB135" s="136">
        <v>0</v>
      </c>
      <c r="BC135" s="137">
        <v>0</v>
      </c>
      <c r="BD135" s="136">
        <v>0</v>
      </c>
      <c r="BE135" s="137">
        <v>0</v>
      </c>
      <c r="BF135" s="136">
        <v>0</v>
      </c>
      <c r="BG135" s="137">
        <v>0</v>
      </c>
      <c r="BH135" s="136">
        <v>0</v>
      </c>
      <c r="BI135" s="137">
        <v>0</v>
      </c>
      <c r="BJ135" s="136">
        <v>0</v>
      </c>
      <c r="BK135" s="137">
        <v>0</v>
      </c>
      <c r="BL135" s="136">
        <v>0</v>
      </c>
      <c r="BM135" s="137">
        <v>0</v>
      </c>
    </row>
    <row r="136" spans="1:65" ht="15.95" customHeight="1">
      <c r="A136" s="138"/>
      <c r="B136" s="139" t="e">
        <f>((31*Summary!$B$4-SUM(B104:B134)))*(B135/(Summary!$B$4*31))*C136+C135</f>
        <v>#DIV/0!</v>
      </c>
      <c r="C136" s="140" t="e">
        <f>C135/B135</f>
        <v>#DIV/0!</v>
      </c>
      <c r="D136" s="141" t="e">
        <f>((COUNT(D105:D134)*Summary!$B$4-SUM(D105:D134)))*(D135/(Summary!$B$4*31))*E136+E135</f>
        <v>#DIV/0!</v>
      </c>
      <c r="E136" s="142" t="e">
        <f>E135/D135</f>
        <v>#DIV/0!</v>
      </c>
      <c r="F136" s="143" t="e">
        <f>((COUNT(F106:F134)*Summary!$B$4-SUM(F106:F134)))*(F135/(Summary!$B$4*31))*G136+G135</f>
        <v>#DIV/0!</v>
      </c>
      <c r="G136" s="144" t="e">
        <f>G135/F135</f>
        <v>#DIV/0!</v>
      </c>
      <c r="H136" s="143" t="e">
        <f>((COUNT(H107:H134)*Summary!$B$4-SUM(H107:H134)))*(H135/(Summary!$B$4*31))*I136+I135</f>
        <v>#DIV/0!</v>
      </c>
      <c r="I136" s="144" t="e">
        <f>I135/H135</f>
        <v>#DIV/0!</v>
      </c>
      <c r="J136" s="143" t="e">
        <f>((COUNT(J108:J134)*Summary!$B$4-SUM(J108:J134)))*(J135/(Summary!$B$4*31))*K136+K135</f>
        <v>#DIV/0!</v>
      </c>
      <c r="K136" s="144" t="e">
        <f>K135/J135</f>
        <v>#DIV/0!</v>
      </c>
      <c r="L136" s="143" t="e">
        <f>((COUNT(L109:L134)*Summary!$B$4-SUM(L109:L134)))*(L135/(Summary!$B$4*31))*M136+M135</f>
        <v>#DIV/0!</v>
      </c>
      <c r="M136" s="144" t="e">
        <f>M135/L135</f>
        <v>#DIV/0!</v>
      </c>
      <c r="N136" s="143" t="e">
        <f>((COUNT(N110:N134)*Summary!$B$4-SUM(N110:N134)))*(N135/(Summary!$B$4*31))*O136+O135</f>
        <v>#DIV/0!</v>
      </c>
      <c r="O136" s="144" t="e">
        <f>O135/N135</f>
        <v>#DIV/0!</v>
      </c>
      <c r="P136" s="143" t="e">
        <f>((COUNT(P111:P134)*Summary!$B$4-SUM(P111:P134)))*(P135/(Summary!$B$4*31))*Q136+Q135</f>
        <v>#DIV/0!</v>
      </c>
      <c r="Q136" s="144" t="e">
        <f>Q135/P135</f>
        <v>#DIV/0!</v>
      </c>
      <c r="R136" s="143" t="e">
        <f>((COUNT(R112:R134)*Summary!$B$4-SUM(R112:R134)))*(R135/(Summary!$B$4*31))*S136+S135</f>
        <v>#DIV/0!</v>
      </c>
      <c r="S136" s="144" t="e">
        <f>S135/R135</f>
        <v>#DIV/0!</v>
      </c>
      <c r="T136" s="143" t="e">
        <f>((COUNT(T113:T134)*Summary!$B$4-SUM(T113:T134)))*(T135/(Summary!$B$4*31))*U136+U135</f>
        <v>#DIV/0!</v>
      </c>
      <c r="U136" s="144" t="e">
        <f>U135/T135</f>
        <v>#DIV/0!</v>
      </c>
      <c r="V136" s="143" t="e">
        <f>((COUNT(V114:V134)*Summary!$B$4-SUM(V114:V134)))*(V135/(Summary!$B$4*31))*W136+W135</f>
        <v>#DIV/0!</v>
      </c>
      <c r="W136" s="144" t="e">
        <f>W135/V135</f>
        <v>#DIV/0!</v>
      </c>
      <c r="X136" s="143" t="e">
        <f>((COUNT(X115:X134)*Summary!$B$4-SUM(X115:X134)))*(X135/(Summary!$B$4*31))*Y136+Y135</f>
        <v>#DIV/0!</v>
      </c>
      <c r="Y136" s="144" t="e">
        <f>Y135/X135</f>
        <v>#DIV/0!</v>
      </c>
      <c r="Z136" s="143" t="e">
        <f>((COUNT(Z116:Z134)*Summary!$B$4-SUM(Z116:Z134)))*(Z135/(Summary!$B$4*31))*AA136+AA135</f>
        <v>#DIV/0!</v>
      </c>
      <c r="AA136" s="144" t="e">
        <f>AA135/Z135</f>
        <v>#DIV/0!</v>
      </c>
      <c r="AB136" s="143" t="e">
        <f>((COUNT(AB117:AB134)*Summary!$B$4-SUM(AB117:AB134)))*(AB135/(Summary!$B$4*31))*AC136+AC135</f>
        <v>#DIV/0!</v>
      </c>
      <c r="AC136" s="144" t="e">
        <f>AC135/AB135</f>
        <v>#DIV/0!</v>
      </c>
      <c r="AD136" s="143" t="e">
        <f>((COUNT(AD118:AD134)*Summary!$B$4-SUM(AD118:AD134)))*(AD135/(Summary!$B$4*31))*AE136+AE135</f>
        <v>#DIV/0!</v>
      </c>
      <c r="AE136" s="144" t="e">
        <f>AE135/AD135</f>
        <v>#DIV/0!</v>
      </c>
      <c r="AF136" s="143" t="e">
        <f>((COUNT(AF119:AF134)*Summary!$B$4-SUM(AF119:AF134)))*(AF135/(Summary!$B$4*31))*AG136+AG135</f>
        <v>#DIV/0!</v>
      </c>
      <c r="AG136" s="144" t="e">
        <f>AG135/AF135</f>
        <v>#DIV/0!</v>
      </c>
      <c r="AH136" s="143" t="e">
        <f>((COUNT(AH120:AH134)*Summary!$B$4-SUM(AH120:AH134)))*(AH135/(Summary!$B$4*31))*AI136+AI135</f>
        <v>#DIV/0!</v>
      </c>
      <c r="AI136" s="144" t="e">
        <f>AI135/AH135</f>
        <v>#DIV/0!</v>
      </c>
      <c r="AJ136" s="143" t="e">
        <f>((COUNT(AJ121:AJ134)*Summary!$B$4-SUM(AJ121:AJ134)))*(AJ135/(Summary!$B$4*31))*AK136+AK135</f>
        <v>#DIV/0!</v>
      </c>
      <c r="AK136" s="144" t="e">
        <f>AK135/AJ135</f>
        <v>#DIV/0!</v>
      </c>
      <c r="AL136" s="143" t="e">
        <f>((COUNT(AL122:AL134)*Summary!$B$4-SUM(AL122:AL134)))*(AL135/(Summary!$B$4*31))*AM136+AM135</f>
        <v>#DIV/0!</v>
      </c>
      <c r="AM136" s="144" t="e">
        <f>AM135/AL135</f>
        <v>#DIV/0!</v>
      </c>
      <c r="AN136" s="143" t="e">
        <f>((COUNT(AN123:AN134)*Summary!$B$4-SUM(AN123:AN134)))*(AN135/(Summary!$B$4*31))*AO136+AO135</f>
        <v>#DIV/0!</v>
      </c>
      <c r="AO136" s="144" t="e">
        <f>AO135/AN135</f>
        <v>#DIV/0!</v>
      </c>
      <c r="AP136" s="143" t="e">
        <f>((COUNT(AP124:AP134)*Summary!$B$4-SUM(AP124:AP134)))*(AP135/(Summary!$B$4*31))*AQ136+AQ135</f>
        <v>#DIV/0!</v>
      </c>
      <c r="AQ136" s="144" t="e">
        <f>AQ135/AP135</f>
        <v>#DIV/0!</v>
      </c>
      <c r="AR136" s="143" t="e">
        <f>((COUNT(AR125:AR134)*Summary!$B$4-SUM(AR125:AR134)))*(AR135/(Summary!$B$4*31))*AS136+AS135</f>
        <v>#DIV/0!</v>
      </c>
      <c r="AS136" s="144" t="e">
        <f>AS135/AR135</f>
        <v>#DIV/0!</v>
      </c>
      <c r="AT136" s="143" t="e">
        <f>((COUNT(AT126:AT134)*Summary!$B$4-SUM(AT126:AT134)))*(AT135/(Summary!$B$4*31))*AU136+AU135</f>
        <v>#DIV/0!</v>
      </c>
      <c r="AU136" s="144" t="e">
        <f>AU135/AT135</f>
        <v>#DIV/0!</v>
      </c>
      <c r="AV136" s="143" t="e">
        <f>((COUNT(AV127:AV134)*Summary!$B$4-SUM(AV127:AV134)))*(AV135/(Summary!$B$4*31))*AW136+AW135</f>
        <v>#DIV/0!</v>
      </c>
      <c r="AW136" s="144" t="e">
        <f>AW135/AV135</f>
        <v>#DIV/0!</v>
      </c>
      <c r="AX136" s="143" t="e">
        <f>((COUNT(AX128:AX134)*Summary!$B$4-SUM(AX128:AX134)))*(AX135/(Summary!$B$4*31))*AY136+AY135</f>
        <v>#DIV/0!</v>
      </c>
      <c r="AY136" s="144" t="e">
        <f>AY135/AX135</f>
        <v>#DIV/0!</v>
      </c>
      <c r="AZ136" s="143" t="e">
        <f>((COUNT(AZ129:AZ134)*Summary!$B$4-SUM(AZ129:AZ134)))*(AZ135/(Summary!$B$4*31))*BA136+BA135</f>
        <v>#DIV/0!</v>
      </c>
      <c r="BA136" s="144" t="e">
        <f>BA135/AZ135</f>
        <v>#DIV/0!</v>
      </c>
      <c r="BB136" s="143" t="e">
        <f>((COUNT(BB130:BB134)*Summary!$B$4-SUM(BB130:BB134)))*(BB135/(Summary!$B$4*31))*BC136+BC135</f>
        <v>#DIV/0!</v>
      </c>
      <c r="BC136" s="144" t="e">
        <f>BC135/BB135</f>
        <v>#DIV/0!</v>
      </c>
      <c r="BD136" s="143" t="e">
        <f>((COUNT(BD131:BD134)*Summary!$B$4-SUM(BD131:BD134)))*(BD135/(Summary!$B$4*31))*BE136+BE135</f>
        <v>#DIV/0!</v>
      </c>
      <c r="BE136" s="144" t="e">
        <f>BE135/BD135</f>
        <v>#DIV/0!</v>
      </c>
      <c r="BF136" s="143" t="e">
        <f>((COUNT(BF132:BF134)*Summary!$B$4-SUM(BF132:BF134)))*(BF135/(Summary!$B$4*31))*BG136+BG135</f>
        <v>#DIV/0!</v>
      </c>
      <c r="BG136" s="144" t="e">
        <f>BG135/BF135</f>
        <v>#DIV/0!</v>
      </c>
      <c r="BH136" s="143" t="e">
        <f>((COUNT(BH133:BH134)*Summary!$B$4-SUM(BH133:BH134)))*(BH135/(Summary!$B$4*31))*BI136+BI135</f>
        <v>#DIV/0!</v>
      </c>
      <c r="BI136" s="144" t="e">
        <f>BI135/BH135</f>
        <v>#DIV/0!</v>
      </c>
      <c r="BJ136" s="143" t="e">
        <f>((COUNT(BJ134)*Summary!$B$4-SUM(BJ134)))*(BJ135/(Summary!$B$4*31))*BK136+BK135</f>
        <v>#DIV/0!</v>
      </c>
      <c r="BK136" s="145" t="e">
        <f>BK135/BJ135</f>
        <v>#DIV/0!</v>
      </c>
      <c r="BL136" s="146"/>
      <c r="BM136" s="140" t="e">
        <f>BM135/BL135</f>
        <v>#DIV/0!</v>
      </c>
    </row>
    <row r="137" spans="1:65" ht="15.95" customHeight="1">
      <c r="A137" s="135" t="s">
        <v>41</v>
      </c>
      <c r="B137" s="147" t="s">
        <v>36</v>
      </c>
      <c r="C137" s="148" t="s">
        <v>37</v>
      </c>
      <c r="D137" s="147" t="s">
        <v>36</v>
      </c>
      <c r="E137" s="148" t="s">
        <v>37</v>
      </c>
      <c r="F137" s="149" t="s">
        <v>36</v>
      </c>
      <c r="G137" s="150" t="s">
        <v>37</v>
      </c>
      <c r="H137" s="149" t="s">
        <v>36</v>
      </c>
      <c r="I137" s="150" t="s">
        <v>37</v>
      </c>
      <c r="J137" s="149" t="s">
        <v>36</v>
      </c>
      <c r="K137" s="150" t="s">
        <v>37</v>
      </c>
      <c r="L137" s="149" t="s">
        <v>36</v>
      </c>
      <c r="M137" s="150" t="s">
        <v>37</v>
      </c>
      <c r="N137" s="149" t="s">
        <v>36</v>
      </c>
      <c r="O137" s="150" t="s">
        <v>37</v>
      </c>
      <c r="P137" s="149" t="s">
        <v>36</v>
      </c>
      <c r="Q137" s="150" t="s">
        <v>37</v>
      </c>
      <c r="R137" s="149" t="s">
        <v>36</v>
      </c>
      <c r="S137" s="150" t="s">
        <v>37</v>
      </c>
      <c r="T137" s="149" t="s">
        <v>36</v>
      </c>
      <c r="U137" s="150" t="s">
        <v>37</v>
      </c>
      <c r="V137" s="149" t="s">
        <v>36</v>
      </c>
      <c r="W137" s="150" t="s">
        <v>37</v>
      </c>
      <c r="X137" s="149" t="s">
        <v>36</v>
      </c>
      <c r="Y137" s="150" t="s">
        <v>37</v>
      </c>
      <c r="Z137" s="149" t="s">
        <v>36</v>
      </c>
      <c r="AA137" s="150" t="s">
        <v>37</v>
      </c>
      <c r="AB137" s="149" t="s">
        <v>36</v>
      </c>
      <c r="AC137" s="150" t="s">
        <v>37</v>
      </c>
      <c r="AD137" s="149" t="s">
        <v>36</v>
      </c>
      <c r="AE137" s="150" t="s">
        <v>37</v>
      </c>
      <c r="AF137" s="149" t="s">
        <v>36</v>
      </c>
      <c r="AG137" s="150" t="s">
        <v>37</v>
      </c>
      <c r="AH137" s="149" t="s">
        <v>36</v>
      </c>
      <c r="AI137" s="150" t="s">
        <v>37</v>
      </c>
      <c r="AJ137" s="149" t="s">
        <v>36</v>
      </c>
      <c r="AK137" s="150" t="s">
        <v>37</v>
      </c>
      <c r="AL137" s="149" t="s">
        <v>36</v>
      </c>
      <c r="AM137" s="150" t="s">
        <v>37</v>
      </c>
      <c r="AN137" s="149" t="s">
        <v>36</v>
      </c>
      <c r="AO137" s="150" t="s">
        <v>37</v>
      </c>
      <c r="AP137" s="149" t="s">
        <v>36</v>
      </c>
      <c r="AQ137" s="150" t="s">
        <v>37</v>
      </c>
      <c r="AR137" s="149" t="s">
        <v>36</v>
      </c>
      <c r="AS137" s="150" t="s">
        <v>37</v>
      </c>
      <c r="AT137" s="149" t="s">
        <v>36</v>
      </c>
      <c r="AU137" s="150" t="s">
        <v>37</v>
      </c>
      <c r="AV137" s="149" t="s">
        <v>36</v>
      </c>
      <c r="AW137" s="150" t="s">
        <v>37</v>
      </c>
      <c r="AX137" s="149" t="s">
        <v>36</v>
      </c>
      <c r="AY137" s="150" t="s">
        <v>37</v>
      </c>
      <c r="AZ137" s="149" t="s">
        <v>36</v>
      </c>
      <c r="BA137" s="150" t="s">
        <v>37</v>
      </c>
      <c r="BB137" s="149" t="s">
        <v>36</v>
      </c>
      <c r="BC137" s="150" t="s">
        <v>37</v>
      </c>
      <c r="BD137" s="149" t="s">
        <v>36</v>
      </c>
      <c r="BE137" s="150" t="s">
        <v>37</v>
      </c>
      <c r="BF137" s="149" t="s">
        <v>36</v>
      </c>
      <c r="BG137" s="150" t="s">
        <v>37</v>
      </c>
      <c r="BH137" s="149" t="s">
        <v>36</v>
      </c>
      <c r="BI137" s="150" t="s">
        <v>37</v>
      </c>
      <c r="BJ137" s="149" t="s">
        <v>36</v>
      </c>
      <c r="BK137" s="150" t="s">
        <v>37</v>
      </c>
      <c r="BL137" s="113" t="s">
        <v>36</v>
      </c>
      <c r="BM137" s="150" t="s">
        <v>37</v>
      </c>
    </row>
    <row r="138" spans="1:65" ht="15.95" customHeight="1">
      <c r="A138" s="114">
        <v>1</v>
      </c>
      <c r="B138" s="115">
        <v>0</v>
      </c>
      <c r="C138" s="116">
        <v>0</v>
      </c>
      <c r="D138" s="117">
        <v>0</v>
      </c>
      <c r="E138" s="118">
        <v>0</v>
      </c>
      <c r="F138" s="119"/>
      <c r="G138" s="120"/>
      <c r="H138" s="119"/>
      <c r="I138" s="121"/>
      <c r="J138" s="122"/>
      <c r="K138" s="121"/>
      <c r="L138" s="122"/>
      <c r="M138" s="119"/>
      <c r="N138" s="120"/>
      <c r="O138" s="119"/>
      <c r="P138" s="121"/>
      <c r="Q138" s="122"/>
      <c r="R138" s="121"/>
      <c r="S138" s="122"/>
      <c r="T138" s="119"/>
      <c r="U138" s="120"/>
      <c r="V138" s="119"/>
      <c r="W138" s="121"/>
      <c r="X138" s="122"/>
      <c r="Y138" s="121"/>
      <c r="Z138" s="122"/>
      <c r="AA138" s="119"/>
      <c r="AB138" s="120"/>
      <c r="AC138" s="119"/>
      <c r="AD138" s="121"/>
      <c r="AE138" s="122"/>
      <c r="AF138" s="121"/>
      <c r="AG138" s="122"/>
      <c r="AH138" s="119"/>
      <c r="AI138" s="120"/>
      <c r="AJ138" s="119"/>
      <c r="AK138" s="121"/>
      <c r="AL138" s="122"/>
      <c r="AM138" s="121"/>
      <c r="AN138" s="122"/>
      <c r="AO138" s="119"/>
      <c r="AP138" s="120"/>
      <c r="AQ138" s="119"/>
      <c r="AR138" s="121"/>
      <c r="AS138" s="122"/>
      <c r="AT138" s="121"/>
      <c r="AU138" s="122"/>
      <c r="AV138" s="119"/>
      <c r="AW138" s="120"/>
      <c r="AX138" s="119"/>
      <c r="AY138" s="121"/>
      <c r="AZ138" s="122"/>
      <c r="BA138" s="121"/>
      <c r="BB138" s="122"/>
      <c r="BC138" s="119"/>
      <c r="BD138" s="120"/>
      <c r="BE138" s="119"/>
      <c r="BF138" s="121"/>
      <c r="BG138" s="122"/>
      <c r="BH138" s="121"/>
      <c r="BI138" s="122"/>
      <c r="BJ138" s="122"/>
      <c r="BK138" s="121"/>
      <c r="BL138" s="122"/>
      <c r="BM138" s="121"/>
    </row>
    <row r="139" spans="1:65" ht="15.95" customHeight="1">
      <c r="A139" s="114">
        <v>2</v>
      </c>
      <c r="B139" s="115">
        <v>0</v>
      </c>
      <c r="C139" s="116">
        <v>0</v>
      </c>
      <c r="D139" s="283">
        <v>0</v>
      </c>
      <c r="E139" s="284">
        <v>0</v>
      </c>
      <c r="F139" s="123">
        <v>0</v>
      </c>
      <c r="G139" s="124">
        <v>0</v>
      </c>
      <c r="H139" s="125"/>
      <c r="I139" s="126"/>
      <c r="J139" s="119"/>
      <c r="K139" s="121"/>
      <c r="L139" s="122"/>
      <c r="M139" s="121"/>
      <c r="N139" s="122"/>
      <c r="O139" s="119"/>
      <c r="P139" s="120"/>
      <c r="Q139" s="119"/>
      <c r="R139" s="121"/>
      <c r="S139" s="122"/>
      <c r="T139" s="121"/>
      <c r="U139" s="122"/>
      <c r="V139" s="119"/>
      <c r="W139" s="120"/>
      <c r="X139" s="119"/>
      <c r="Y139" s="121"/>
      <c r="Z139" s="122"/>
      <c r="AA139" s="121"/>
      <c r="AB139" s="122"/>
      <c r="AC139" s="119"/>
      <c r="AD139" s="120"/>
      <c r="AE139" s="119"/>
      <c r="AF139" s="121"/>
      <c r="AG139" s="122"/>
      <c r="AH139" s="121"/>
      <c r="AI139" s="122"/>
      <c r="AJ139" s="119"/>
      <c r="AK139" s="120"/>
      <c r="AL139" s="119"/>
      <c r="AM139" s="121"/>
      <c r="AN139" s="122"/>
      <c r="AO139" s="121"/>
      <c r="AP139" s="122"/>
      <c r="AQ139" s="119"/>
      <c r="AR139" s="120"/>
      <c r="AS139" s="119"/>
      <c r="AT139" s="121"/>
      <c r="AU139" s="122"/>
      <c r="AV139" s="121"/>
      <c r="AW139" s="122"/>
      <c r="AX139" s="119"/>
      <c r="AY139" s="120"/>
      <c r="AZ139" s="119"/>
      <c r="BA139" s="121"/>
      <c r="BB139" s="122"/>
      <c r="BC139" s="121"/>
      <c r="BD139" s="122"/>
      <c r="BE139" s="119"/>
      <c r="BF139" s="120"/>
      <c r="BG139" s="119"/>
      <c r="BH139" s="121"/>
      <c r="BI139" s="122"/>
      <c r="BJ139" s="121"/>
      <c r="BK139" s="122"/>
      <c r="BL139" s="122"/>
      <c r="BM139" s="121"/>
    </row>
    <row r="140" spans="1:65" ht="15.95" customHeight="1">
      <c r="A140" s="114">
        <v>3</v>
      </c>
      <c r="B140" s="115">
        <v>0</v>
      </c>
      <c r="C140" s="116">
        <v>0</v>
      </c>
      <c r="D140" s="283">
        <v>0</v>
      </c>
      <c r="E140" s="284">
        <v>0</v>
      </c>
      <c r="F140" s="269">
        <v>0</v>
      </c>
      <c r="G140" s="270">
        <v>0</v>
      </c>
      <c r="H140" s="117">
        <v>0</v>
      </c>
      <c r="I140" s="118">
        <v>0</v>
      </c>
      <c r="J140" s="125"/>
      <c r="K140" s="126"/>
      <c r="L140" s="119"/>
      <c r="M140" s="121"/>
      <c r="N140" s="122"/>
      <c r="O140" s="121"/>
      <c r="P140" s="122"/>
      <c r="Q140" s="119"/>
      <c r="R140" s="120"/>
      <c r="S140" s="119"/>
      <c r="T140" s="121"/>
      <c r="U140" s="122"/>
      <c r="V140" s="121"/>
      <c r="W140" s="122"/>
      <c r="X140" s="119"/>
      <c r="Y140" s="120"/>
      <c r="Z140" s="119"/>
      <c r="AA140" s="121"/>
      <c r="AB140" s="122"/>
      <c r="AC140" s="121"/>
      <c r="AD140" s="122"/>
      <c r="AE140" s="119"/>
      <c r="AF140" s="120"/>
      <c r="AG140" s="119"/>
      <c r="AH140" s="121"/>
      <c r="AI140" s="122"/>
      <c r="AJ140" s="121"/>
      <c r="AK140" s="122"/>
      <c r="AL140" s="119"/>
      <c r="AM140" s="120"/>
      <c r="AN140" s="119"/>
      <c r="AO140" s="121"/>
      <c r="AP140" s="122"/>
      <c r="AQ140" s="121"/>
      <c r="AR140" s="122"/>
      <c r="AS140" s="119"/>
      <c r="AT140" s="120"/>
      <c r="AU140" s="119"/>
      <c r="AV140" s="121"/>
      <c r="AW140" s="122"/>
      <c r="AX140" s="121"/>
      <c r="AY140" s="122"/>
      <c r="AZ140" s="119"/>
      <c r="BA140" s="120"/>
      <c r="BB140" s="119"/>
      <c r="BC140" s="121"/>
      <c r="BD140" s="122"/>
      <c r="BE140" s="121"/>
      <c r="BF140" s="122"/>
      <c r="BG140" s="119"/>
      <c r="BH140" s="120"/>
      <c r="BI140" s="119"/>
      <c r="BJ140" s="121"/>
      <c r="BK140" s="122"/>
      <c r="BL140" s="121"/>
      <c r="BM140" s="122"/>
    </row>
    <row r="141" spans="1:65" ht="15.95" customHeight="1">
      <c r="A141" s="114">
        <v>4</v>
      </c>
      <c r="B141" s="115">
        <v>0</v>
      </c>
      <c r="C141" s="116">
        <v>0</v>
      </c>
      <c r="D141" s="283">
        <v>0</v>
      </c>
      <c r="E141" s="284">
        <v>0</v>
      </c>
      <c r="F141" s="269">
        <v>0</v>
      </c>
      <c r="G141" s="270">
        <v>0</v>
      </c>
      <c r="H141" s="269">
        <v>0</v>
      </c>
      <c r="I141" s="270">
        <v>0</v>
      </c>
      <c r="J141" s="129">
        <v>0</v>
      </c>
      <c r="K141" s="118">
        <v>0</v>
      </c>
      <c r="L141" s="125"/>
      <c r="M141" s="126"/>
      <c r="N141" s="119"/>
      <c r="O141" s="121"/>
      <c r="P141" s="122"/>
      <c r="Q141" s="121"/>
      <c r="R141" s="122"/>
      <c r="S141" s="119"/>
      <c r="T141" s="120"/>
      <c r="U141" s="119"/>
      <c r="V141" s="121"/>
      <c r="W141" s="122"/>
      <c r="X141" s="121"/>
      <c r="Y141" s="122"/>
      <c r="Z141" s="119"/>
      <c r="AA141" s="120"/>
      <c r="AB141" s="119"/>
      <c r="AC141" s="121"/>
      <c r="AD141" s="122"/>
      <c r="AE141" s="121"/>
      <c r="AF141" s="122"/>
      <c r="AG141" s="119"/>
      <c r="AH141" s="120"/>
      <c r="AI141" s="119"/>
      <c r="AJ141" s="121"/>
      <c r="AK141" s="122"/>
      <c r="AL141" s="121"/>
      <c r="AM141" s="122"/>
      <c r="AN141" s="119"/>
      <c r="AO141" s="120"/>
      <c r="AP141" s="119"/>
      <c r="AQ141" s="121"/>
      <c r="AR141" s="122"/>
      <c r="AS141" s="121"/>
      <c r="AT141" s="122"/>
      <c r="AU141" s="119"/>
      <c r="AV141" s="120"/>
      <c r="AW141" s="119"/>
      <c r="AX141" s="121"/>
      <c r="AY141" s="122"/>
      <c r="AZ141" s="121"/>
      <c r="BA141" s="122"/>
      <c r="BB141" s="119"/>
      <c r="BC141" s="120"/>
      <c r="BD141" s="119"/>
      <c r="BE141" s="121"/>
      <c r="BF141" s="122"/>
      <c r="BG141" s="121"/>
      <c r="BH141" s="122"/>
      <c r="BI141" s="119"/>
      <c r="BJ141" s="120"/>
      <c r="BK141" s="119"/>
      <c r="BL141" s="121"/>
      <c r="BM141" s="122"/>
    </row>
    <row r="142" spans="1:65" ht="15.95" customHeight="1">
      <c r="A142" s="114">
        <v>5</v>
      </c>
      <c r="B142" s="115">
        <v>0</v>
      </c>
      <c r="C142" s="116">
        <v>0</v>
      </c>
      <c r="D142" s="283">
        <v>0</v>
      </c>
      <c r="E142" s="284">
        <v>0</v>
      </c>
      <c r="F142" s="269">
        <v>0</v>
      </c>
      <c r="G142" s="270">
        <v>0</v>
      </c>
      <c r="H142" s="269">
        <v>0</v>
      </c>
      <c r="I142" s="270">
        <v>0</v>
      </c>
      <c r="J142" s="130">
        <v>0</v>
      </c>
      <c r="K142" s="128">
        <v>0</v>
      </c>
      <c r="L142" s="129">
        <v>0</v>
      </c>
      <c r="M142" s="118">
        <v>0</v>
      </c>
      <c r="N142" s="125"/>
      <c r="O142" s="126"/>
      <c r="P142" s="119"/>
      <c r="Q142" s="121"/>
      <c r="R142" s="122"/>
      <c r="S142" s="121"/>
      <c r="T142" s="122"/>
      <c r="U142" s="119"/>
      <c r="V142" s="120"/>
      <c r="W142" s="119"/>
      <c r="X142" s="121"/>
      <c r="Y142" s="122"/>
      <c r="Z142" s="121"/>
      <c r="AA142" s="122"/>
      <c r="AB142" s="119"/>
      <c r="AC142" s="120"/>
      <c r="AD142" s="119"/>
      <c r="AE142" s="121"/>
      <c r="AF142" s="122"/>
      <c r="AG142" s="121"/>
      <c r="AH142" s="122"/>
      <c r="AI142" s="119"/>
      <c r="AJ142" s="120"/>
      <c r="AK142" s="119"/>
      <c r="AL142" s="121"/>
      <c r="AM142" s="122"/>
      <c r="AN142" s="121"/>
      <c r="AO142" s="122"/>
      <c r="AP142" s="119"/>
      <c r="AQ142" s="120"/>
      <c r="AR142" s="119"/>
      <c r="AS142" s="121"/>
      <c r="AT142" s="122"/>
      <c r="AU142" s="121"/>
      <c r="AV142" s="122"/>
      <c r="AW142" s="119"/>
      <c r="AX142" s="120"/>
      <c r="AY142" s="119"/>
      <c r="AZ142" s="121"/>
      <c r="BA142" s="122"/>
      <c r="BB142" s="121"/>
      <c r="BC142" s="122"/>
      <c r="BD142" s="119"/>
      <c r="BE142" s="120"/>
      <c r="BF142" s="119"/>
      <c r="BG142" s="121"/>
      <c r="BH142" s="122"/>
      <c r="BI142" s="121"/>
      <c r="BJ142" s="122"/>
      <c r="BK142" s="121"/>
      <c r="BL142" s="122"/>
      <c r="BM142" s="121"/>
    </row>
    <row r="143" spans="1:65" ht="15.95" customHeight="1">
      <c r="A143" s="114">
        <v>6</v>
      </c>
      <c r="B143" s="115">
        <v>0</v>
      </c>
      <c r="C143" s="116">
        <v>0</v>
      </c>
      <c r="D143" s="283">
        <v>0</v>
      </c>
      <c r="E143" s="284">
        <v>0</v>
      </c>
      <c r="F143" s="269">
        <v>0</v>
      </c>
      <c r="G143" s="270">
        <v>0</v>
      </c>
      <c r="H143" s="269">
        <v>0</v>
      </c>
      <c r="I143" s="270">
        <v>0</v>
      </c>
      <c r="J143" s="130">
        <v>0</v>
      </c>
      <c r="K143" s="128">
        <v>0</v>
      </c>
      <c r="L143" s="130">
        <v>0</v>
      </c>
      <c r="M143" s="128">
        <v>0</v>
      </c>
      <c r="N143" s="129">
        <v>0</v>
      </c>
      <c r="O143" s="131">
        <v>0</v>
      </c>
      <c r="P143" s="132"/>
      <c r="Q143" s="126"/>
      <c r="R143" s="119"/>
      <c r="S143" s="121"/>
      <c r="T143" s="122"/>
      <c r="U143" s="121"/>
      <c r="V143" s="122"/>
      <c r="W143" s="119"/>
      <c r="X143" s="120"/>
      <c r="Y143" s="119"/>
      <c r="Z143" s="121"/>
      <c r="AA143" s="122"/>
      <c r="AB143" s="121"/>
      <c r="AC143" s="122"/>
      <c r="AD143" s="119"/>
      <c r="AE143" s="120"/>
      <c r="AF143" s="119"/>
      <c r="AG143" s="121"/>
      <c r="AH143" s="122"/>
      <c r="AI143" s="121"/>
      <c r="AJ143" s="122"/>
      <c r="AK143" s="119"/>
      <c r="AL143" s="120"/>
      <c r="AM143" s="119"/>
      <c r="AN143" s="121"/>
      <c r="AO143" s="122"/>
      <c r="AP143" s="121"/>
      <c r="AQ143" s="122"/>
      <c r="AR143" s="119"/>
      <c r="AS143" s="120"/>
      <c r="AT143" s="119"/>
      <c r="AU143" s="121"/>
      <c r="AV143" s="122"/>
      <c r="AW143" s="121"/>
      <c r="AX143" s="122"/>
      <c r="AY143" s="119"/>
      <c r="AZ143" s="120"/>
      <c r="BA143" s="119"/>
      <c r="BB143" s="121"/>
      <c r="BC143" s="122"/>
      <c r="BD143" s="121"/>
      <c r="BE143" s="122"/>
      <c r="BF143" s="119"/>
      <c r="BG143" s="120"/>
      <c r="BH143" s="119"/>
      <c r="BI143" s="121"/>
      <c r="BJ143" s="122"/>
      <c r="BK143" s="121"/>
      <c r="BL143" s="122"/>
      <c r="BM143" s="121"/>
    </row>
    <row r="144" spans="1:65" ht="15.95" customHeight="1">
      <c r="A144" s="114">
        <v>7</v>
      </c>
      <c r="B144" s="115">
        <v>0</v>
      </c>
      <c r="C144" s="116">
        <v>0</v>
      </c>
      <c r="D144" s="283">
        <v>0</v>
      </c>
      <c r="E144" s="284">
        <v>0</v>
      </c>
      <c r="F144" s="269">
        <v>0</v>
      </c>
      <c r="G144" s="270">
        <v>0</v>
      </c>
      <c r="H144" s="269">
        <v>0</v>
      </c>
      <c r="I144" s="270">
        <v>0</v>
      </c>
      <c r="J144" s="130">
        <v>0</v>
      </c>
      <c r="K144" s="128">
        <v>0</v>
      </c>
      <c r="L144" s="130">
        <v>0</v>
      </c>
      <c r="M144" s="128">
        <v>0</v>
      </c>
      <c r="N144" s="342">
        <v>0</v>
      </c>
      <c r="O144" s="341">
        <v>0</v>
      </c>
      <c r="P144" s="129">
        <v>0</v>
      </c>
      <c r="Q144" s="131">
        <v>0</v>
      </c>
      <c r="R144" s="132"/>
      <c r="S144" s="126"/>
      <c r="T144" s="119"/>
      <c r="U144" s="121"/>
      <c r="V144" s="122"/>
      <c r="W144" s="121"/>
      <c r="X144" s="122"/>
      <c r="Y144" s="119"/>
      <c r="Z144" s="120"/>
      <c r="AA144" s="119"/>
      <c r="AB144" s="121"/>
      <c r="AC144" s="122"/>
      <c r="AD144" s="121"/>
      <c r="AE144" s="122"/>
      <c r="AF144" s="119"/>
      <c r="AG144" s="120"/>
      <c r="AH144" s="119"/>
      <c r="AI144" s="121"/>
      <c r="AJ144" s="122"/>
      <c r="AK144" s="121"/>
      <c r="AL144" s="122"/>
      <c r="AM144" s="119"/>
      <c r="AN144" s="120"/>
      <c r="AO144" s="119"/>
      <c r="AP144" s="121"/>
      <c r="AQ144" s="122"/>
      <c r="AR144" s="121"/>
      <c r="AS144" s="122"/>
      <c r="AT144" s="119"/>
      <c r="AU144" s="120"/>
      <c r="AV144" s="119"/>
      <c r="AW144" s="121"/>
      <c r="AX144" s="122"/>
      <c r="AY144" s="121"/>
      <c r="AZ144" s="122"/>
      <c r="BA144" s="119"/>
      <c r="BB144" s="120"/>
      <c r="BC144" s="119"/>
      <c r="BD144" s="121"/>
      <c r="BE144" s="122"/>
      <c r="BF144" s="121"/>
      <c r="BG144" s="122"/>
      <c r="BH144" s="119"/>
      <c r="BI144" s="120"/>
      <c r="BJ144" s="119"/>
      <c r="BK144" s="121"/>
      <c r="BL144" s="122"/>
      <c r="BM144" s="121"/>
    </row>
    <row r="145" spans="1:65" ht="15.95" customHeight="1">
      <c r="A145" s="114">
        <v>8</v>
      </c>
      <c r="B145" s="115">
        <v>0</v>
      </c>
      <c r="C145" s="116">
        <v>0</v>
      </c>
      <c r="D145" s="283">
        <v>0</v>
      </c>
      <c r="E145" s="284">
        <v>0</v>
      </c>
      <c r="F145" s="269">
        <v>0</v>
      </c>
      <c r="G145" s="270">
        <v>0</v>
      </c>
      <c r="H145" s="269">
        <v>0</v>
      </c>
      <c r="I145" s="270">
        <v>0</v>
      </c>
      <c r="J145" s="130">
        <v>0</v>
      </c>
      <c r="K145" s="128">
        <v>0</v>
      </c>
      <c r="L145" s="130">
        <v>0</v>
      </c>
      <c r="M145" s="128">
        <v>0</v>
      </c>
      <c r="N145" s="342">
        <v>0</v>
      </c>
      <c r="O145" s="341">
        <v>0</v>
      </c>
      <c r="P145" s="342">
        <v>0</v>
      </c>
      <c r="Q145" s="341">
        <v>0</v>
      </c>
      <c r="R145" s="129">
        <v>0</v>
      </c>
      <c r="S145" s="131">
        <v>0</v>
      </c>
      <c r="T145" s="132"/>
      <c r="U145" s="126"/>
      <c r="V145" s="119"/>
      <c r="W145" s="121"/>
      <c r="X145" s="122"/>
      <c r="Y145" s="121"/>
      <c r="Z145" s="122"/>
      <c r="AA145" s="119"/>
      <c r="AB145" s="120"/>
      <c r="AC145" s="119"/>
      <c r="AD145" s="121"/>
      <c r="AE145" s="122"/>
      <c r="AF145" s="121"/>
      <c r="AG145" s="122"/>
      <c r="AH145" s="119"/>
      <c r="AI145" s="120"/>
      <c r="AJ145" s="119"/>
      <c r="AK145" s="121"/>
      <c r="AL145" s="122"/>
      <c r="AM145" s="121"/>
      <c r="AN145" s="122"/>
      <c r="AO145" s="119"/>
      <c r="AP145" s="120"/>
      <c r="AQ145" s="119"/>
      <c r="AR145" s="121"/>
      <c r="AS145" s="122"/>
      <c r="AT145" s="121"/>
      <c r="AU145" s="122"/>
      <c r="AV145" s="119"/>
      <c r="AW145" s="120"/>
      <c r="AX145" s="119"/>
      <c r="AY145" s="121"/>
      <c r="AZ145" s="122"/>
      <c r="BA145" s="121"/>
      <c r="BB145" s="122"/>
      <c r="BC145" s="119"/>
      <c r="BD145" s="120"/>
      <c r="BE145" s="119"/>
      <c r="BF145" s="121"/>
      <c r="BG145" s="122"/>
      <c r="BH145" s="121"/>
      <c r="BI145" s="122"/>
      <c r="BJ145" s="122"/>
      <c r="BK145" s="121"/>
      <c r="BL145" s="122"/>
      <c r="BM145" s="121"/>
    </row>
    <row r="146" spans="1:65" ht="15.95" customHeight="1">
      <c r="A146" s="114">
        <v>9</v>
      </c>
      <c r="B146" s="115">
        <v>0</v>
      </c>
      <c r="C146" s="116">
        <v>0</v>
      </c>
      <c r="D146" s="283">
        <v>0</v>
      </c>
      <c r="E146" s="284">
        <v>0</v>
      </c>
      <c r="F146" s="269">
        <v>0</v>
      </c>
      <c r="G146" s="270">
        <v>0</v>
      </c>
      <c r="H146" s="269">
        <v>0</v>
      </c>
      <c r="I146" s="270">
        <v>0</v>
      </c>
      <c r="J146" s="130">
        <v>0</v>
      </c>
      <c r="K146" s="128">
        <v>0</v>
      </c>
      <c r="L146" s="130">
        <v>0</v>
      </c>
      <c r="M146" s="128">
        <v>0</v>
      </c>
      <c r="N146" s="342">
        <v>0</v>
      </c>
      <c r="O146" s="341">
        <v>0</v>
      </c>
      <c r="P146" s="342">
        <v>0</v>
      </c>
      <c r="Q146" s="341">
        <v>0</v>
      </c>
      <c r="R146" s="285">
        <v>0</v>
      </c>
      <c r="S146" s="284">
        <v>0</v>
      </c>
      <c r="T146" s="129">
        <v>0</v>
      </c>
      <c r="U146" s="131">
        <v>0</v>
      </c>
      <c r="V146" s="132"/>
      <c r="W146" s="126"/>
      <c r="X146" s="119"/>
      <c r="Y146" s="121"/>
      <c r="Z146" s="122"/>
      <c r="AA146" s="121"/>
      <c r="AB146" s="122"/>
      <c r="AC146" s="119"/>
      <c r="AD146" s="120"/>
      <c r="AE146" s="119"/>
      <c r="AF146" s="121"/>
      <c r="AG146" s="122"/>
      <c r="AH146" s="121"/>
      <c r="AI146" s="122"/>
      <c r="AJ146" s="119"/>
      <c r="AK146" s="120"/>
      <c r="AL146" s="119"/>
      <c r="AM146" s="121"/>
      <c r="AN146" s="122"/>
      <c r="AO146" s="121"/>
      <c r="AP146" s="122"/>
      <c r="AQ146" s="119"/>
      <c r="AR146" s="120"/>
      <c r="AS146" s="119"/>
      <c r="AT146" s="121"/>
      <c r="AU146" s="122"/>
      <c r="AV146" s="121"/>
      <c r="AW146" s="122"/>
      <c r="AX146" s="119"/>
      <c r="AY146" s="120"/>
      <c r="AZ146" s="119"/>
      <c r="BA146" s="121"/>
      <c r="BB146" s="122"/>
      <c r="BC146" s="121"/>
      <c r="BD146" s="122"/>
      <c r="BE146" s="119"/>
      <c r="BF146" s="120"/>
      <c r="BG146" s="119"/>
      <c r="BH146" s="121"/>
      <c r="BI146" s="122"/>
      <c r="BJ146" s="121"/>
      <c r="BK146" s="122"/>
      <c r="BL146" s="122"/>
      <c r="BM146" s="121"/>
    </row>
    <row r="147" spans="1:65" ht="15.95" customHeight="1">
      <c r="A147" s="114">
        <v>10</v>
      </c>
      <c r="B147" s="115">
        <v>0</v>
      </c>
      <c r="C147" s="116">
        <v>0</v>
      </c>
      <c r="D147" s="283">
        <v>0</v>
      </c>
      <c r="E147" s="284">
        <v>0</v>
      </c>
      <c r="F147" s="269">
        <v>0</v>
      </c>
      <c r="G147" s="270">
        <v>0</v>
      </c>
      <c r="H147" s="269">
        <v>0</v>
      </c>
      <c r="I147" s="270">
        <v>0</v>
      </c>
      <c r="J147" s="130">
        <v>0</v>
      </c>
      <c r="K147" s="128">
        <v>0</v>
      </c>
      <c r="L147" s="130">
        <v>0</v>
      </c>
      <c r="M147" s="128">
        <v>0</v>
      </c>
      <c r="N147" s="342">
        <v>0</v>
      </c>
      <c r="O147" s="341">
        <v>0</v>
      </c>
      <c r="P147" s="342">
        <v>0</v>
      </c>
      <c r="Q147" s="341">
        <v>0</v>
      </c>
      <c r="R147" s="285">
        <v>0</v>
      </c>
      <c r="S147" s="284">
        <v>0</v>
      </c>
      <c r="T147" s="271">
        <v>0</v>
      </c>
      <c r="U147" s="270">
        <v>0</v>
      </c>
      <c r="V147" s="129">
        <v>0</v>
      </c>
      <c r="W147" s="131">
        <v>0</v>
      </c>
      <c r="X147" s="132"/>
      <c r="Y147" s="126"/>
      <c r="Z147" s="119"/>
      <c r="AA147" s="121"/>
      <c r="AB147" s="122"/>
      <c r="AC147" s="121"/>
      <c r="AD147" s="122"/>
      <c r="AE147" s="119"/>
      <c r="AF147" s="120"/>
      <c r="AG147" s="119"/>
      <c r="AH147" s="121"/>
      <c r="AI147" s="122"/>
      <c r="AJ147" s="121"/>
      <c r="AK147" s="122"/>
      <c r="AL147" s="119"/>
      <c r="AM147" s="120"/>
      <c r="AN147" s="119"/>
      <c r="AO147" s="121"/>
      <c r="AP147" s="122"/>
      <c r="AQ147" s="121"/>
      <c r="AR147" s="122"/>
      <c r="AS147" s="119"/>
      <c r="AT147" s="120"/>
      <c r="AU147" s="119"/>
      <c r="AV147" s="121"/>
      <c r="AW147" s="122"/>
      <c r="AX147" s="121"/>
      <c r="AY147" s="122"/>
      <c r="AZ147" s="119"/>
      <c r="BA147" s="120"/>
      <c r="BB147" s="119"/>
      <c r="BC147" s="121"/>
      <c r="BD147" s="122"/>
      <c r="BE147" s="121"/>
      <c r="BF147" s="122"/>
      <c r="BG147" s="119"/>
      <c r="BH147" s="120"/>
      <c r="BI147" s="119"/>
      <c r="BJ147" s="121"/>
      <c r="BK147" s="122"/>
      <c r="BL147" s="121"/>
      <c r="BM147" s="122"/>
    </row>
    <row r="148" spans="1:65" ht="15.95" customHeight="1">
      <c r="A148" s="114">
        <v>11</v>
      </c>
      <c r="B148" s="115">
        <v>0</v>
      </c>
      <c r="C148" s="116">
        <v>0</v>
      </c>
      <c r="D148" s="283">
        <v>0</v>
      </c>
      <c r="E148" s="284">
        <v>0</v>
      </c>
      <c r="F148" s="271">
        <v>0</v>
      </c>
      <c r="G148" s="270">
        <v>0</v>
      </c>
      <c r="H148" s="271">
        <v>0</v>
      </c>
      <c r="I148" s="270">
        <v>0</v>
      </c>
      <c r="J148" s="130">
        <v>0</v>
      </c>
      <c r="K148" s="128">
        <v>0</v>
      </c>
      <c r="L148" s="130">
        <v>0</v>
      </c>
      <c r="M148" s="128">
        <v>0</v>
      </c>
      <c r="N148" s="342">
        <v>0</v>
      </c>
      <c r="O148" s="341">
        <v>0</v>
      </c>
      <c r="P148" s="342">
        <v>0</v>
      </c>
      <c r="Q148" s="341">
        <v>0</v>
      </c>
      <c r="R148" s="285">
        <v>0</v>
      </c>
      <c r="S148" s="284">
        <v>0</v>
      </c>
      <c r="T148" s="271">
        <v>0</v>
      </c>
      <c r="U148" s="270">
        <v>0</v>
      </c>
      <c r="V148" s="271">
        <v>0</v>
      </c>
      <c r="W148" s="270">
        <v>0</v>
      </c>
      <c r="X148" s="129">
        <v>0</v>
      </c>
      <c r="Y148" s="131">
        <v>0</v>
      </c>
      <c r="Z148" s="132"/>
      <c r="AA148" s="126"/>
      <c r="AB148" s="119"/>
      <c r="AC148" s="121"/>
      <c r="AD148" s="122"/>
      <c r="AE148" s="121"/>
      <c r="AF148" s="122"/>
      <c r="AG148" s="119"/>
      <c r="AH148" s="120"/>
      <c r="AI148" s="119"/>
      <c r="AJ148" s="121"/>
      <c r="AK148" s="122"/>
      <c r="AL148" s="121"/>
      <c r="AM148" s="122"/>
      <c r="AN148" s="119"/>
      <c r="AO148" s="120"/>
      <c r="AP148" s="119"/>
      <c r="AQ148" s="121"/>
      <c r="AR148" s="122"/>
      <c r="AS148" s="121"/>
      <c r="AT148" s="122"/>
      <c r="AU148" s="119"/>
      <c r="AV148" s="120"/>
      <c r="AW148" s="119"/>
      <c r="AX148" s="121"/>
      <c r="AY148" s="122"/>
      <c r="AZ148" s="121"/>
      <c r="BA148" s="122"/>
      <c r="BB148" s="119"/>
      <c r="BC148" s="120"/>
      <c r="BD148" s="119"/>
      <c r="BE148" s="121"/>
      <c r="BF148" s="122"/>
      <c r="BG148" s="121"/>
      <c r="BH148" s="122"/>
      <c r="BI148" s="119"/>
      <c r="BJ148" s="120"/>
      <c r="BK148" s="119"/>
      <c r="BL148" s="121"/>
      <c r="BM148" s="122"/>
    </row>
    <row r="149" spans="1:65" ht="15.95" customHeight="1">
      <c r="A149" s="114">
        <v>12</v>
      </c>
      <c r="B149" s="115">
        <v>0</v>
      </c>
      <c r="C149" s="116">
        <v>0</v>
      </c>
      <c r="D149" s="283">
        <v>0</v>
      </c>
      <c r="E149" s="284">
        <v>0</v>
      </c>
      <c r="F149" s="271">
        <v>0</v>
      </c>
      <c r="G149" s="270">
        <v>0</v>
      </c>
      <c r="H149" s="271">
        <v>0</v>
      </c>
      <c r="I149" s="270">
        <v>0</v>
      </c>
      <c r="J149" s="130">
        <v>0</v>
      </c>
      <c r="K149" s="128">
        <v>0</v>
      </c>
      <c r="L149" s="130">
        <v>0</v>
      </c>
      <c r="M149" s="128">
        <v>0</v>
      </c>
      <c r="N149" s="342">
        <v>0</v>
      </c>
      <c r="O149" s="341">
        <v>0</v>
      </c>
      <c r="P149" s="342">
        <v>0</v>
      </c>
      <c r="Q149" s="341">
        <v>0</v>
      </c>
      <c r="R149" s="285">
        <v>0</v>
      </c>
      <c r="S149" s="284">
        <v>0</v>
      </c>
      <c r="T149" s="271">
        <v>0</v>
      </c>
      <c r="U149" s="270">
        <v>0</v>
      </c>
      <c r="V149" s="271">
        <v>0</v>
      </c>
      <c r="W149" s="270">
        <v>0</v>
      </c>
      <c r="X149" s="130">
        <v>0</v>
      </c>
      <c r="Y149" s="128">
        <v>0</v>
      </c>
      <c r="Z149" s="129">
        <v>0</v>
      </c>
      <c r="AA149" s="131">
        <v>0</v>
      </c>
      <c r="AB149" s="132"/>
      <c r="AC149" s="126"/>
      <c r="AD149" s="119"/>
      <c r="AE149" s="121"/>
      <c r="AF149" s="122"/>
      <c r="AG149" s="121"/>
      <c r="AH149" s="122"/>
      <c r="AI149" s="119"/>
      <c r="AJ149" s="120"/>
      <c r="AK149" s="119"/>
      <c r="AL149" s="121"/>
      <c r="AM149" s="122"/>
      <c r="AN149" s="121"/>
      <c r="AO149" s="122"/>
      <c r="AP149" s="119"/>
      <c r="AQ149" s="120"/>
      <c r="AR149" s="119"/>
      <c r="AS149" s="121"/>
      <c r="AT149" s="122"/>
      <c r="AU149" s="121"/>
      <c r="AV149" s="122"/>
      <c r="AW149" s="119"/>
      <c r="AX149" s="120"/>
      <c r="AY149" s="119"/>
      <c r="AZ149" s="121"/>
      <c r="BA149" s="122"/>
      <c r="BB149" s="121"/>
      <c r="BC149" s="122"/>
      <c r="BD149" s="119"/>
      <c r="BE149" s="120"/>
      <c r="BF149" s="119"/>
      <c r="BG149" s="121"/>
      <c r="BH149" s="122"/>
      <c r="BI149" s="121"/>
      <c r="BJ149" s="122"/>
      <c r="BK149" s="121"/>
      <c r="BL149" s="122"/>
      <c r="BM149" s="121"/>
    </row>
    <row r="150" spans="1:65" ht="15.95" customHeight="1">
      <c r="A150" s="114">
        <v>13</v>
      </c>
      <c r="B150" s="115">
        <v>0</v>
      </c>
      <c r="C150" s="116">
        <v>0</v>
      </c>
      <c r="D150" s="283">
        <v>0</v>
      </c>
      <c r="E150" s="284">
        <v>0</v>
      </c>
      <c r="F150" s="271">
        <v>0</v>
      </c>
      <c r="G150" s="270">
        <v>0</v>
      </c>
      <c r="H150" s="271">
        <v>0</v>
      </c>
      <c r="I150" s="270">
        <v>0</v>
      </c>
      <c r="J150" s="130">
        <v>0</v>
      </c>
      <c r="K150" s="128">
        <v>0</v>
      </c>
      <c r="L150" s="130">
        <v>0</v>
      </c>
      <c r="M150" s="128">
        <v>0</v>
      </c>
      <c r="N150" s="342">
        <v>0</v>
      </c>
      <c r="O150" s="341">
        <v>0</v>
      </c>
      <c r="P150" s="342">
        <v>0</v>
      </c>
      <c r="Q150" s="341">
        <v>0</v>
      </c>
      <c r="R150" s="285">
        <v>0</v>
      </c>
      <c r="S150" s="284">
        <v>0</v>
      </c>
      <c r="T150" s="271">
        <v>0</v>
      </c>
      <c r="U150" s="270">
        <v>0</v>
      </c>
      <c r="V150" s="271">
        <v>0</v>
      </c>
      <c r="W150" s="270">
        <v>0</v>
      </c>
      <c r="X150" s="130">
        <v>0</v>
      </c>
      <c r="Y150" s="128">
        <v>0</v>
      </c>
      <c r="Z150" s="130">
        <v>0</v>
      </c>
      <c r="AA150" s="128">
        <v>0</v>
      </c>
      <c r="AB150" s="129">
        <v>0</v>
      </c>
      <c r="AC150" s="131">
        <v>0</v>
      </c>
      <c r="AD150" s="132"/>
      <c r="AE150" s="126"/>
      <c r="AF150" s="119"/>
      <c r="AG150" s="121"/>
      <c r="AH150" s="122"/>
      <c r="AI150" s="121"/>
      <c r="AJ150" s="122"/>
      <c r="AK150" s="119"/>
      <c r="AL150" s="120"/>
      <c r="AM150" s="119"/>
      <c r="AN150" s="121"/>
      <c r="AO150" s="122"/>
      <c r="AP150" s="121"/>
      <c r="AQ150" s="122"/>
      <c r="AR150" s="119"/>
      <c r="AS150" s="120"/>
      <c r="AT150" s="119"/>
      <c r="AU150" s="121"/>
      <c r="AV150" s="122"/>
      <c r="AW150" s="121"/>
      <c r="AX150" s="122"/>
      <c r="AY150" s="119"/>
      <c r="AZ150" s="120"/>
      <c r="BA150" s="119"/>
      <c r="BB150" s="121"/>
      <c r="BC150" s="122"/>
      <c r="BD150" s="121"/>
      <c r="BE150" s="122"/>
      <c r="BF150" s="119"/>
      <c r="BG150" s="120"/>
      <c r="BH150" s="119"/>
      <c r="BI150" s="121"/>
      <c r="BJ150" s="122"/>
      <c r="BK150" s="121"/>
      <c r="BL150" s="122"/>
      <c r="BM150" s="121"/>
    </row>
    <row r="151" spans="1:65" ht="15.95" customHeight="1">
      <c r="A151" s="114">
        <v>14</v>
      </c>
      <c r="B151" s="115">
        <v>0</v>
      </c>
      <c r="C151" s="116">
        <v>0</v>
      </c>
      <c r="D151" s="283">
        <v>0</v>
      </c>
      <c r="E151" s="284">
        <v>0</v>
      </c>
      <c r="F151" s="271">
        <v>0</v>
      </c>
      <c r="G151" s="270">
        <v>0</v>
      </c>
      <c r="H151" s="271">
        <v>0</v>
      </c>
      <c r="I151" s="270">
        <v>0</v>
      </c>
      <c r="J151" s="130">
        <v>0</v>
      </c>
      <c r="K151" s="128">
        <v>0</v>
      </c>
      <c r="L151" s="130">
        <v>0</v>
      </c>
      <c r="M151" s="128">
        <v>0</v>
      </c>
      <c r="N151" s="342">
        <v>0</v>
      </c>
      <c r="O151" s="341">
        <v>0</v>
      </c>
      <c r="P151" s="342">
        <v>0</v>
      </c>
      <c r="Q151" s="341">
        <v>0</v>
      </c>
      <c r="R151" s="285">
        <v>0</v>
      </c>
      <c r="S151" s="284">
        <v>0</v>
      </c>
      <c r="T151" s="271">
        <v>0</v>
      </c>
      <c r="U151" s="270">
        <v>0</v>
      </c>
      <c r="V151" s="271">
        <v>0</v>
      </c>
      <c r="W151" s="270">
        <v>0</v>
      </c>
      <c r="X151" s="130">
        <v>0</v>
      </c>
      <c r="Y151" s="128">
        <v>0</v>
      </c>
      <c r="Z151" s="130">
        <v>0</v>
      </c>
      <c r="AA151" s="128">
        <v>0</v>
      </c>
      <c r="AB151" s="342">
        <v>0</v>
      </c>
      <c r="AC151" s="341">
        <v>0</v>
      </c>
      <c r="AD151" s="129">
        <v>0</v>
      </c>
      <c r="AE151" s="131">
        <v>0</v>
      </c>
      <c r="AF151" s="132"/>
      <c r="AG151" s="126"/>
      <c r="AH151" s="119"/>
      <c r="AI151" s="121"/>
      <c r="AJ151" s="122"/>
      <c r="AK151" s="121"/>
      <c r="AL151" s="122"/>
      <c r="AM151" s="119"/>
      <c r="AN151" s="120"/>
      <c r="AO151" s="119"/>
      <c r="AP151" s="121"/>
      <c r="AQ151" s="122"/>
      <c r="AR151" s="121"/>
      <c r="AS151" s="122"/>
      <c r="AT151" s="119"/>
      <c r="AU151" s="120"/>
      <c r="AV151" s="119"/>
      <c r="AW151" s="121"/>
      <c r="AX151" s="122"/>
      <c r="AY151" s="121"/>
      <c r="AZ151" s="122"/>
      <c r="BA151" s="119"/>
      <c r="BB151" s="120"/>
      <c r="BC151" s="119"/>
      <c r="BD151" s="121"/>
      <c r="BE151" s="122"/>
      <c r="BF151" s="121"/>
      <c r="BG151" s="122"/>
      <c r="BH151" s="119"/>
      <c r="BI151" s="120"/>
      <c r="BJ151" s="119"/>
      <c r="BK151" s="121"/>
      <c r="BL151" s="122"/>
      <c r="BM151" s="121"/>
    </row>
    <row r="152" spans="1:65" ht="15.95" customHeight="1">
      <c r="A152" s="114">
        <v>15</v>
      </c>
      <c r="B152" s="115">
        <v>0</v>
      </c>
      <c r="C152" s="116">
        <v>0</v>
      </c>
      <c r="D152" s="283">
        <v>0</v>
      </c>
      <c r="E152" s="284">
        <v>0</v>
      </c>
      <c r="F152" s="271">
        <v>0</v>
      </c>
      <c r="G152" s="270">
        <v>0</v>
      </c>
      <c r="H152" s="271">
        <v>0</v>
      </c>
      <c r="I152" s="270">
        <v>0</v>
      </c>
      <c r="J152" s="130">
        <v>0</v>
      </c>
      <c r="K152" s="128">
        <v>0</v>
      </c>
      <c r="L152" s="130">
        <v>0</v>
      </c>
      <c r="M152" s="128">
        <v>0</v>
      </c>
      <c r="N152" s="342">
        <v>0</v>
      </c>
      <c r="O152" s="341">
        <v>0</v>
      </c>
      <c r="P152" s="342">
        <v>0</v>
      </c>
      <c r="Q152" s="341">
        <v>0</v>
      </c>
      <c r="R152" s="285">
        <v>0</v>
      </c>
      <c r="S152" s="284">
        <v>0</v>
      </c>
      <c r="T152" s="271">
        <v>0</v>
      </c>
      <c r="U152" s="270">
        <v>0</v>
      </c>
      <c r="V152" s="271">
        <v>0</v>
      </c>
      <c r="W152" s="270">
        <v>0</v>
      </c>
      <c r="X152" s="130">
        <v>0</v>
      </c>
      <c r="Y152" s="128">
        <v>0</v>
      </c>
      <c r="Z152" s="130">
        <v>0</v>
      </c>
      <c r="AA152" s="128">
        <v>0</v>
      </c>
      <c r="AB152" s="342">
        <v>0</v>
      </c>
      <c r="AC152" s="341">
        <v>0</v>
      </c>
      <c r="AD152" s="342">
        <v>0</v>
      </c>
      <c r="AE152" s="341">
        <v>0</v>
      </c>
      <c r="AF152" s="129">
        <v>0</v>
      </c>
      <c r="AG152" s="131">
        <v>0</v>
      </c>
      <c r="AH152" s="132"/>
      <c r="AI152" s="126"/>
      <c r="AJ152" s="119"/>
      <c r="AK152" s="121"/>
      <c r="AL152" s="122"/>
      <c r="AM152" s="121"/>
      <c r="AN152" s="122"/>
      <c r="AO152" s="119"/>
      <c r="AP152" s="120"/>
      <c r="AQ152" s="119"/>
      <c r="AR152" s="121"/>
      <c r="AS152" s="122"/>
      <c r="AT152" s="121"/>
      <c r="AU152" s="122"/>
      <c r="AV152" s="119"/>
      <c r="AW152" s="120"/>
      <c r="AX152" s="119"/>
      <c r="AY152" s="121"/>
      <c r="AZ152" s="122"/>
      <c r="BA152" s="121"/>
      <c r="BB152" s="122"/>
      <c r="BC152" s="119"/>
      <c r="BD152" s="120"/>
      <c r="BE152" s="119"/>
      <c r="BF152" s="121"/>
      <c r="BG152" s="122"/>
      <c r="BH152" s="121"/>
      <c r="BI152" s="122"/>
      <c r="BJ152" s="122"/>
      <c r="BK152" s="121"/>
      <c r="BL152" s="122"/>
      <c r="BM152" s="121"/>
    </row>
    <row r="153" spans="1:65" ht="15.95" customHeight="1">
      <c r="A153" s="114">
        <v>16</v>
      </c>
      <c r="B153" s="115">
        <v>0</v>
      </c>
      <c r="C153" s="116">
        <v>0</v>
      </c>
      <c r="D153" s="283">
        <v>0</v>
      </c>
      <c r="E153" s="284">
        <v>0</v>
      </c>
      <c r="F153" s="271">
        <v>0</v>
      </c>
      <c r="G153" s="270">
        <v>0</v>
      </c>
      <c r="H153" s="271">
        <v>0</v>
      </c>
      <c r="I153" s="270">
        <v>0</v>
      </c>
      <c r="J153" s="130">
        <v>0</v>
      </c>
      <c r="K153" s="128">
        <v>0</v>
      </c>
      <c r="L153" s="130">
        <v>0</v>
      </c>
      <c r="M153" s="128">
        <v>0</v>
      </c>
      <c r="N153" s="342">
        <v>0</v>
      </c>
      <c r="O153" s="341">
        <v>0</v>
      </c>
      <c r="P153" s="342">
        <v>0</v>
      </c>
      <c r="Q153" s="341">
        <v>0</v>
      </c>
      <c r="R153" s="285">
        <v>0</v>
      </c>
      <c r="S153" s="284">
        <v>0</v>
      </c>
      <c r="T153" s="271">
        <v>0</v>
      </c>
      <c r="U153" s="270">
        <v>0</v>
      </c>
      <c r="V153" s="271">
        <v>0</v>
      </c>
      <c r="W153" s="270">
        <v>0</v>
      </c>
      <c r="X153" s="130">
        <v>0</v>
      </c>
      <c r="Y153" s="128">
        <v>0</v>
      </c>
      <c r="Z153" s="130">
        <v>0</v>
      </c>
      <c r="AA153" s="128">
        <v>0</v>
      </c>
      <c r="AB153" s="342">
        <v>0</v>
      </c>
      <c r="AC153" s="341">
        <v>0</v>
      </c>
      <c r="AD153" s="342">
        <v>0</v>
      </c>
      <c r="AE153" s="341">
        <v>0</v>
      </c>
      <c r="AF153" s="285">
        <v>0</v>
      </c>
      <c r="AG153" s="284">
        <v>0</v>
      </c>
      <c r="AH153" s="129">
        <v>0</v>
      </c>
      <c r="AI153" s="131">
        <v>0</v>
      </c>
      <c r="AJ153" s="132"/>
      <c r="AK153" s="126"/>
      <c r="AL153" s="119"/>
      <c r="AM153" s="121"/>
      <c r="AN153" s="122"/>
      <c r="AO153" s="121"/>
      <c r="AP153" s="122"/>
      <c r="AQ153" s="119"/>
      <c r="AR153" s="120"/>
      <c r="AS153" s="119"/>
      <c r="AT153" s="121"/>
      <c r="AU153" s="122"/>
      <c r="AV153" s="121"/>
      <c r="AW153" s="122"/>
      <c r="AX153" s="119"/>
      <c r="AY153" s="120"/>
      <c r="AZ153" s="119"/>
      <c r="BA153" s="121"/>
      <c r="BB153" s="122"/>
      <c r="BC153" s="121"/>
      <c r="BD153" s="122"/>
      <c r="BE153" s="119"/>
      <c r="BF153" s="120"/>
      <c r="BG153" s="119"/>
      <c r="BH153" s="121"/>
      <c r="BI153" s="122"/>
      <c r="BJ153" s="121"/>
      <c r="BK153" s="122"/>
      <c r="BL153" s="122"/>
      <c r="BM153" s="121"/>
    </row>
    <row r="154" spans="1:65" ht="15.95" customHeight="1">
      <c r="A154" s="114">
        <v>17</v>
      </c>
      <c r="B154" s="115">
        <v>0</v>
      </c>
      <c r="C154" s="116">
        <v>0</v>
      </c>
      <c r="D154" s="283">
        <v>0</v>
      </c>
      <c r="E154" s="284">
        <v>0</v>
      </c>
      <c r="F154" s="269">
        <v>0</v>
      </c>
      <c r="G154" s="270">
        <v>0</v>
      </c>
      <c r="H154" s="271">
        <v>0</v>
      </c>
      <c r="I154" s="270">
        <v>0</v>
      </c>
      <c r="J154" s="130">
        <v>0</v>
      </c>
      <c r="K154" s="128">
        <v>0</v>
      </c>
      <c r="L154" s="130">
        <v>0</v>
      </c>
      <c r="M154" s="128">
        <v>0</v>
      </c>
      <c r="N154" s="342">
        <v>0</v>
      </c>
      <c r="O154" s="341">
        <v>0</v>
      </c>
      <c r="P154" s="342">
        <v>0</v>
      </c>
      <c r="Q154" s="341">
        <v>0</v>
      </c>
      <c r="R154" s="285">
        <v>0</v>
      </c>
      <c r="S154" s="284">
        <v>0</v>
      </c>
      <c r="T154" s="271">
        <v>0</v>
      </c>
      <c r="U154" s="270">
        <v>0</v>
      </c>
      <c r="V154" s="271">
        <v>0</v>
      </c>
      <c r="W154" s="270">
        <v>0</v>
      </c>
      <c r="X154" s="130">
        <v>0</v>
      </c>
      <c r="Y154" s="128">
        <v>0</v>
      </c>
      <c r="Z154" s="130">
        <v>0</v>
      </c>
      <c r="AA154" s="128">
        <v>0</v>
      </c>
      <c r="AB154" s="342">
        <v>0</v>
      </c>
      <c r="AC154" s="341">
        <v>0</v>
      </c>
      <c r="AD154" s="342">
        <v>0</v>
      </c>
      <c r="AE154" s="341">
        <v>0</v>
      </c>
      <c r="AF154" s="285">
        <v>0</v>
      </c>
      <c r="AG154" s="284">
        <v>0</v>
      </c>
      <c r="AH154" s="271">
        <v>0</v>
      </c>
      <c r="AI154" s="270">
        <v>0</v>
      </c>
      <c r="AJ154" s="129">
        <v>0</v>
      </c>
      <c r="AK154" s="131">
        <v>0</v>
      </c>
      <c r="AL154" s="132"/>
      <c r="AM154" s="126"/>
      <c r="AN154" s="119"/>
      <c r="AO154" s="121"/>
      <c r="AP154" s="122"/>
      <c r="AQ154" s="121"/>
      <c r="AR154" s="122"/>
      <c r="AS154" s="119"/>
      <c r="AT154" s="120"/>
      <c r="AU154" s="119"/>
      <c r="AV154" s="121"/>
      <c r="AW154" s="122"/>
      <c r="AX154" s="121"/>
      <c r="AY154" s="122"/>
      <c r="AZ154" s="119"/>
      <c r="BA154" s="120"/>
      <c r="BB154" s="119"/>
      <c r="BC154" s="121"/>
      <c r="BD154" s="122"/>
      <c r="BE154" s="121"/>
      <c r="BF154" s="122"/>
      <c r="BG154" s="119"/>
      <c r="BH154" s="120"/>
      <c r="BI154" s="119"/>
      <c r="BJ154" s="121"/>
      <c r="BK154" s="122"/>
      <c r="BL154" s="121"/>
      <c r="BM154" s="122"/>
    </row>
    <row r="155" spans="1:65" ht="15.95" customHeight="1">
      <c r="A155" s="114">
        <v>18</v>
      </c>
      <c r="B155" s="115">
        <v>0</v>
      </c>
      <c r="C155" s="116">
        <v>0</v>
      </c>
      <c r="D155" s="283">
        <v>0</v>
      </c>
      <c r="E155" s="284">
        <v>0</v>
      </c>
      <c r="F155" s="269">
        <v>0</v>
      </c>
      <c r="G155" s="270">
        <v>0</v>
      </c>
      <c r="H155" s="271">
        <v>0</v>
      </c>
      <c r="I155" s="270">
        <v>0</v>
      </c>
      <c r="J155" s="130">
        <v>0</v>
      </c>
      <c r="K155" s="128">
        <v>0</v>
      </c>
      <c r="L155" s="130">
        <v>0</v>
      </c>
      <c r="M155" s="128">
        <v>0</v>
      </c>
      <c r="N155" s="342">
        <v>0</v>
      </c>
      <c r="O155" s="341">
        <v>0</v>
      </c>
      <c r="P155" s="342">
        <v>0</v>
      </c>
      <c r="Q155" s="341">
        <v>0</v>
      </c>
      <c r="R155" s="285">
        <v>0</v>
      </c>
      <c r="S155" s="284">
        <v>0</v>
      </c>
      <c r="T155" s="271">
        <v>0</v>
      </c>
      <c r="U155" s="270">
        <v>0</v>
      </c>
      <c r="V155" s="271">
        <v>0</v>
      </c>
      <c r="W155" s="270">
        <v>0</v>
      </c>
      <c r="X155" s="130">
        <v>0</v>
      </c>
      <c r="Y155" s="128">
        <v>0</v>
      </c>
      <c r="Z155" s="130">
        <v>0</v>
      </c>
      <c r="AA155" s="128">
        <v>0</v>
      </c>
      <c r="AB155" s="342">
        <v>0</v>
      </c>
      <c r="AC155" s="341">
        <v>0</v>
      </c>
      <c r="AD155" s="342">
        <v>0</v>
      </c>
      <c r="AE155" s="341">
        <v>0</v>
      </c>
      <c r="AF155" s="285">
        <v>0</v>
      </c>
      <c r="AG155" s="284">
        <v>0</v>
      </c>
      <c r="AH155" s="271">
        <v>0</v>
      </c>
      <c r="AI155" s="270">
        <v>0</v>
      </c>
      <c r="AJ155" s="271">
        <v>0</v>
      </c>
      <c r="AK155" s="270">
        <v>0</v>
      </c>
      <c r="AL155" s="129">
        <v>0</v>
      </c>
      <c r="AM155" s="131">
        <v>0</v>
      </c>
      <c r="AN155" s="132"/>
      <c r="AO155" s="126"/>
      <c r="AP155" s="119"/>
      <c r="AQ155" s="121"/>
      <c r="AR155" s="122"/>
      <c r="AS155" s="121"/>
      <c r="AT155" s="122"/>
      <c r="AU155" s="119"/>
      <c r="AV155" s="120"/>
      <c r="AW155" s="119"/>
      <c r="AX155" s="121"/>
      <c r="AY155" s="122"/>
      <c r="AZ155" s="121"/>
      <c r="BA155" s="122"/>
      <c r="BB155" s="119"/>
      <c r="BC155" s="120"/>
      <c r="BD155" s="119"/>
      <c r="BE155" s="121"/>
      <c r="BF155" s="122"/>
      <c r="BG155" s="121"/>
      <c r="BH155" s="122"/>
      <c r="BI155" s="119"/>
      <c r="BJ155" s="120"/>
      <c r="BK155" s="119"/>
      <c r="BL155" s="121"/>
      <c r="BM155" s="122"/>
    </row>
    <row r="156" spans="1:65" ht="15.95" customHeight="1">
      <c r="A156" s="114">
        <v>19</v>
      </c>
      <c r="B156" s="115">
        <v>0</v>
      </c>
      <c r="C156" s="116">
        <v>0</v>
      </c>
      <c r="D156" s="283">
        <v>0</v>
      </c>
      <c r="E156" s="284">
        <v>0</v>
      </c>
      <c r="F156" s="269">
        <v>0</v>
      </c>
      <c r="G156" s="270">
        <v>0</v>
      </c>
      <c r="H156" s="271">
        <v>0</v>
      </c>
      <c r="I156" s="270">
        <v>0</v>
      </c>
      <c r="J156" s="130">
        <v>0</v>
      </c>
      <c r="K156" s="128">
        <v>0</v>
      </c>
      <c r="L156" s="130">
        <v>0</v>
      </c>
      <c r="M156" s="128">
        <v>0</v>
      </c>
      <c r="N156" s="342">
        <v>0</v>
      </c>
      <c r="O156" s="341">
        <v>0</v>
      </c>
      <c r="P156" s="342">
        <v>0</v>
      </c>
      <c r="Q156" s="341">
        <v>0</v>
      </c>
      <c r="R156" s="285">
        <v>0</v>
      </c>
      <c r="S156" s="284">
        <v>0</v>
      </c>
      <c r="T156" s="271">
        <v>0</v>
      </c>
      <c r="U156" s="270">
        <v>0</v>
      </c>
      <c r="V156" s="271">
        <v>0</v>
      </c>
      <c r="W156" s="270">
        <v>0</v>
      </c>
      <c r="X156" s="130">
        <v>0</v>
      </c>
      <c r="Y156" s="128">
        <v>0</v>
      </c>
      <c r="Z156" s="130">
        <v>0</v>
      </c>
      <c r="AA156" s="128">
        <v>0</v>
      </c>
      <c r="AB156" s="342">
        <v>0</v>
      </c>
      <c r="AC156" s="341">
        <v>0</v>
      </c>
      <c r="AD156" s="342">
        <v>0</v>
      </c>
      <c r="AE156" s="341">
        <v>0</v>
      </c>
      <c r="AF156" s="285">
        <v>0</v>
      </c>
      <c r="AG156" s="284">
        <v>0</v>
      </c>
      <c r="AH156" s="271">
        <v>0</v>
      </c>
      <c r="AI156" s="270">
        <v>0</v>
      </c>
      <c r="AJ156" s="271">
        <v>0</v>
      </c>
      <c r="AK156" s="270">
        <v>0</v>
      </c>
      <c r="AL156" s="130">
        <v>0</v>
      </c>
      <c r="AM156" s="128">
        <v>0</v>
      </c>
      <c r="AN156" s="129">
        <v>0</v>
      </c>
      <c r="AO156" s="131">
        <v>0</v>
      </c>
      <c r="AP156" s="132"/>
      <c r="AQ156" s="126"/>
      <c r="AR156" s="119"/>
      <c r="AS156" s="121"/>
      <c r="AT156" s="122"/>
      <c r="AU156" s="121"/>
      <c r="AV156" s="122"/>
      <c r="AW156" s="119"/>
      <c r="AX156" s="120"/>
      <c r="AY156" s="119"/>
      <c r="AZ156" s="121"/>
      <c r="BA156" s="122"/>
      <c r="BB156" s="121"/>
      <c r="BC156" s="122"/>
      <c r="BD156" s="119"/>
      <c r="BE156" s="120"/>
      <c r="BF156" s="119"/>
      <c r="BG156" s="121"/>
      <c r="BH156" s="122"/>
      <c r="BI156" s="121"/>
      <c r="BJ156" s="122"/>
      <c r="BK156" s="121"/>
      <c r="BL156" s="122"/>
      <c r="BM156" s="121"/>
    </row>
    <row r="157" spans="1:65" ht="15.95" customHeight="1">
      <c r="A157" s="114">
        <v>20</v>
      </c>
      <c r="B157" s="115">
        <v>0</v>
      </c>
      <c r="C157" s="116">
        <v>0</v>
      </c>
      <c r="D157" s="283">
        <v>0</v>
      </c>
      <c r="E157" s="284">
        <v>0</v>
      </c>
      <c r="F157" s="271">
        <v>0</v>
      </c>
      <c r="G157" s="270">
        <v>0</v>
      </c>
      <c r="H157" s="271">
        <v>0</v>
      </c>
      <c r="I157" s="270">
        <v>0</v>
      </c>
      <c r="J157" s="130">
        <v>0</v>
      </c>
      <c r="K157" s="128">
        <v>0</v>
      </c>
      <c r="L157" s="130">
        <v>0</v>
      </c>
      <c r="M157" s="128">
        <v>0</v>
      </c>
      <c r="N157" s="342">
        <v>0</v>
      </c>
      <c r="O157" s="341">
        <v>0</v>
      </c>
      <c r="P157" s="342">
        <v>0</v>
      </c>
      <c r="Q157" s="341">
        <v>0</v>
      </c>
      <c r="R157" s="285">
        <v>0</v>
      </c>
      <c r="S157" s="284">
        <v>0</v>
      </c>
      <c r="T157" s="271">
        <v>0</v>
      </c>
      <c r="U157" s="270">
        <v>0</v>
      </c>
      <c r="V157" s="271">
        <v>0</v>
      </c>
      <c r="W157" s="270">
        <v>0</v>
      </c>
      <c r="X157" s="130">
        <v>0</v>
      </c>
      <c r="Y157" s="128">
        <v>0</v>
      </c>
      <c r="Z157" s="130">
        <v>0</v>
      </c>
      <c r="AA157" s="128">
        <v>0</v>
      </c>
      <c r="AB157" s="342">
        <v>0</v>
      </c>
      <c r="AC157" s="341">
        <v>0</v>
      </c>
      <c r="AD157" s="342">
        <v>0</v>
      </c>
      <c r="AE157" s="341">
        <v>0</v>
      </c>
      <c r="AF157" s="285">
        <v>0</v>
      </c>
      <c r="AG157" s="284">
        <v>0</v>
      </c>
      <c r="AH157" s="271">
        <v>0</v>
      </c>
      <c r="AI157" s="270">
        <v>0</v>
      </c>
      <c r="AJ157" s="271">
        <v>0</v>
      </c>
      <c r="AK157" s="270">
        <v>0</v>
      </c>
      <c r="AL157" s="130">
        <v>0</v>
      </c>
      <c r="AM157" s="128">
        <v>0</v>
      </c>
      <c r="AN157" s="130">
        <v>0</v>
      </c>
      <c r="AO157" s="128">
        <v>0</v>
      </c>
      <c r="AP157" s="129">
        <v>0</v>
      </c>
      <c r="AQ157" s="131">
        <v>0</v>
      </c>
      <c r="AR157" s="132"/>
      <c r="AS157" s="126"/>
      <c r="AT157" s="119"/>
      <c r="AU157" s="121"/>
      <c r="AV157" s="122"/>
      <c r="AW157" s="121"/>
      <c r="AX157" s="122"/>
      <c r="AY157" s="119"/>
      <c r="AZ157" s="120"/>
      <c r="BA157" s="119"/>
      <c r="BB157" s="121"/>
      <c r="BC157" s="122"/>
      <c r="BD157" s="121"/>
      <c r="BE157" s="122"/>
      <c r="BF157" s="119"/>
      <c r="BG157" s="120"/>
      <c r="BH157" s="119"/>
      <c r="BI157" s="121"/>
      <c r="BJ157" s="122"/>
      <c r="BK157" s="121"/>
      <c r="BL157" s="122"/>
      <c r="BM157" s="121"/>
    </row>
    <row r="158" spans="1:65" ht="15.95" customHeight="1">
      <c r="A158" s="114">
        <v>21</v>
      </c>
      <c r="B158" s="115">
        <v>0</v>
      </c>
      <c r="C158" s="116">
        <v>0</v>
      </c>
      <c r="D158" s="283">
        <v>0</v>
      </c>
      <c r="E158" s="284">
        <v>0</v>
      </c>
      <c r="F158" s="271">
        <v>0</v>
      </c>
      <c r="G158" s="270">
        <v>0</v>
      </c>
      <c r="H158" s="271">
        <v>0</v>
      </c>
      <c r="I158" s="270">
        <v>0</v>
      </c>
      <c r="J158" s="130">
        <v>0</v>
      </c>
      <c r="K158" s="128">
        <v>0</v>
      </c>
      <c r="L158" s="130">
        <v>0</v>
      </c>
      <c r="M158" s="128">
        <v>0</v>
      </c>
      <c r="N158" s="342">
        <v>0</v>
      </c>
      <c r="O158" s="341">
        <v>0</v>
      </c>
      <c r="P158" s="342">
        <v>0</v>
      </c>
      <c r="Q158" s="341">
        <v>0</v>
      </c>
      <c r="R158" s="285">
        <v>0</v>
      </c>
      <c r="S158" s="284">
        <v>0</v>
      </c>
      <c r="T158" s="271">
        <v>0</v>
      </c>
      <c r="U158" s="270">
        <v>0</v>
      </c>
      <c r="V158" s="271">
        <v>0</v>
      </c>
      <c r="W158" s="270">
        <v>0</v>
      </c>
      <c r="X158" s="130">
        <v>0</v>
      </c>
      <c r="Y158" s="128">
        <v>0</v>
      </c>
      <c r="Z158" s="130">
        <v>0</v>
      </c>
      <c r="AA158" s="128">
        <v>0</v>
      </c>
      <c r="AB158" s="342">
        <v>0</v>
      </c>
      <c r="AC158" s="341">
        <v>0</v>
      </c>
      <c r="AD158" s="342">
        <v>0</v>
      </c>
      <c r="AE158" s="341">
        <v>0</v>
      </c>
      <c r="AF158" s="285">
        <v>0</v>
      </c>
      <c r="AG158" s="284">
        <v>0</v>
      </c>
      <c r="AH158" s="271">
        <v>0</v>
      </c>
      <c r="AI158" s="270">
        <v>0</v>
      </c>
      <c r="AJ158" s="271">
        <v>0</v>
      </c>
      <c r="AK158" s="270">
        <v>0</v>
      </c>
      <c r="AL158" s="130">
        <v>0</v>
      </c>
      <c r="AM158" s="128">
        <v>0</v>
      </c>
      <c r="AN158" s="130">
        <v>0</v>
      </c>
      <c r="AO158" s="128">
        <v>0</v>
      </c>
      <c r="AP158" s="342">
        <v>0</v>
      </c>
      <c r="AQ158" s="341">
        <v>0</v>
      </c>
      <c r="AR158" s="129">
        <v>0</v>
      </c>
      <c r="AS158" s="131">
        <v>0</v>
      </c>
      <c r="AT158" s="132"/>
      <c r="AU158" s="126"/>
      <c r="AV158" s="119"/>
      <c r="AW158" s="121"/>
      <c r="AX158" s="122"/>
      <c r="AY158" s="121"/>
      <c r="AZ158" s="122"/>
      <c r="BA158" s="119"/>
      <c r="BB158" s="120"/>
      <c r="BC158" s="119"/>
      <c r="BD158" s="121"/>
      <c r="BE158" s="122"/>
      <c r="BF158" s="121"/>
      <c r="BG158" s="122"/>
      <c r="BH158" s="119"/>
      <c r="BI158" s="120"/>
      <c r="BJ158" s="119"/>
      <c r="BK158" s="121"/>
      <c r="BL158" s="122"/>
      <c r="BM158" s="121"/>
    </row>
    <row r="159" spans="1:65" ht="15.95" customHeight="1">
      <c r="A159" s="114">
        <v>22</v>
      </c>
      <c r="B159" s="115">
        <v>0</v>
      </c>
      <c r="C159" s="116">
        <v>0</v>
      </c>
      <c r="D159" s="283">
        <v>0</v>
      </c>
      <c r="E159" s="284">
        <v>0</v>
      </c>
      <c r="F159" s="271">
        <v>0</v>
      </c>
      <c r="G159" s="270">
        <v>0</v>
      </c>
      <c r="H159" s="271">
        <v>0</v>
      </c>
      <c r="I159" s="270">
        <v>0</v>
      </c>
      <c r="J159" s="130">
        <v>0</v>
      </c>
      <c r="K159" s="128">
        <v>0</v>
      </c>
      <c r="L159" s="130">
        <v>0</v>
      </c>
      <c r="M159" s="128">
        <v>0</v>
      </c>
      <c r="N159" s="342">
        <v>0</v>
      </c>
      <c r="O159" s="341">
        <v>0</v>
      </c>
      <c r="P159" s="342">
        <v>0</v>
      </c>
      <c r="Q159" s="341">
        <v>0</v>
      </c>
      <c r="R159" s="285">
        <v>0</v>
      </c>
      <c r="S159" s="284">
        <v>0</v>
      </c>
      <c r="T159" s="271">
        <v>0</v>
      </c>
      <c r="U159" s="270">
        <v>0</v>
      </c>
      <c r="V159" s="271">
        <v>0</v>
      </c>
      <c r="W159" s="270">
        <v>0</v>
      </c>
      <c r="X159" s="130">
        <v>0</v>
      </c>
      <c r="Y159" s="128">
        <v>0</v>
      </c>
      <c r="Z159" s="130">
        <v>0</v>
      </c>
      <c r="AA159" s="128">
        <v>0</v>
      </c>
      <c r="AB159" s="342">
        <v>0</v>
      </c>
      <c r="AC159" s="341">
        <v>0</v>
      </c>
      <c r="AD159" s="342">
        <v>0</v>
      </c>
      <c r="AE159" s="341">
        <v>0</v>
      </c>
      <c r="AF159" s="285">
        <v>0</v>
      </c>
      <c r="AG159" s="284">
        <v>0</v>
      </c>
      <c r="AH159" s="271">
        <v>0</v>
      </c>
      <c r="AI159" s="270">
        <v>0</v>
      </c>
      <c r="AJ159" s="271">
        <v>0</v>
      </c>
      <c r="AK159" s="270">
        <v>0</v>
      </c>
      <c r="AL159" s="130">
        <v>0</v>
      </c>
      <c r="AM159" s="128">
        <v>0</v>
      </c>
      <c r="AN159" s="130">
        <v>0</v>
      </c>
      <c r="AO159" s="128">
        <v>0</v>
      </c>
      <c r="AP159" s="342">
        <v>0</v>
      </c>
      <c r="AQ159" s="341">
        <v>0</v>
      </c>
      <c r="AR159" s="342">
        <v>0</v>
      </c>
      <c r="AS159" s="341">
        <v>0</v>
      </c>
      <c r="AT159" s="129">
        <v>0</v>
      </c>
      <c r="AU159" s="131">
        <v>0</v>
      </c>
      <c r="AV159" s="132"/>
      <c r="AW159" s="126"/>
      <c r="AX159" s="119"/>
      <c r="AY159" s="121"/>
      <c r="AZ159" s="122"/>
      <c r="BA159" s="121"/>
      <c r="BB159" s="122"/>
      <c r="BC159" s="119"/>
      <c r="BD159" s="120"/>
      <c r="BE159" s="119"/>
      <c r="BF159" s="121"/>
      <c r="BG159" s="122"/>
      <c r="BH159" s="121"/>
      <c r="BI159" s="122"/>
      <c r="BJ159" s="119"/>
      <c r="BK159" s="120"/>
      <c r="BL159" s="119"/>
      <c r="BM159" s="121"/>
    </row>
    <row r="160" spans="1:65" ht="15.95" customHeight="1">
      <c r="A160" s="114">
        <v>23</v>
      </c>
      <c r="B160" s="115">
        <v>0</v>
      </c>
      <c r="C160" s="116">
        <v>0</v>
      </c>
      <c r="D160" s="283">
        <v>0</v>
      </c>
      <c r="E160" s="284">
        <v>0</v>
      </c>
      <c r="F160" s="269">
        <v>0</v>
      </c>
      <c r="G160" s="270">
        <v>0</v>
      </c>
      <c r="H160" s="271">
        <v>0</v>
      </c>
      <c r="I160" s="270">
        <v>0</v>
      </c>
      <c r="J160" s="130">
        <v>0</v>
      </c>
      <c r="K160" s="128">
        <v>0</v>
      </c>
      <c r="L160" s="130">
        <v>0</v>
      </c>
      <c r="M160" s="128">
        <v>0</v>
      </c>
      <c r="N160" s="342">
        <v>0</v>
      </c>
      <c r="O160" s="341">
        <v>0</v>
      </c>
      <c r="P160" s="342">
        <v>0</v>
      </c>
      <c r="Q160" s="341">
        <v>0</v>
      </c>
      <c r="R160" s="285">
        <v>0</v>
      </c>
      <c r="S160" s="284">
        <v>0</v>
      </c>
      <c r="T160" s="271">
        <v>0</v>
      </c>
      <c r="U160" s="270">
        <v>0</v>
      </c>
      <c r="V160" s="271">
        <v>0</v>
      </c>
      <c r="W160" s="270">
        <v>0</v>
      </c>
      <c r="X160" s="130">
        <v>0</v>
      </c>
      <c r="Y160" s="128">
        <v>0</v>
      </c>
      <c r="Z160" s="130">
        <v>0</v>
      </c>
      <c r="AA160" s="128">
        <v>0</v>
      </c>
      <c r="AB160" s="342">
        <v>0</v>
      </c>
      <c r="AC160" s="341">
        <v>0</v>
      </c>
      <c r="AD160" s="342">
        <v>0</v>
      </c>
      <c r="AE160" s="341">
        <v>0</v>
      </c>
      <c r="AF160" s="285">
        <v>0</v>
      </c>
      <c r="AG160" s="284">
        <v>0</v>
      </c>
      <c r="AH160" s="271">
        <v>0</v>
      </c>
      <c r="AI160" s="270">
        <v>0</v>
      </c>
      <c r="AJ160" s="271">
        <v>0</v>
      </c>
      <c r="AK160" s="270">
        <v>0</v>
      </c>
      <c r="AL160" s="130">
        <v>0</v>
      </c>
      <c r="AM160" s="128">
        <v>0</v>
      </c>
      <c r="AN160" s="130">
        <v>0</v>
      </c>
      <c r="AO160" s="128">
        <v>0</v>
      </c>
      <c r="AP160" s="342">
        <v>0</v>
      </c>
      <c r="AQ160" s="341">
        <v>0</v>
      </c>
      <c r="AR160" s="342">
        <v>0</v>
      </c>
      <c r="AS160" s="341">
        <v>0</v>
      </c>
      <c r="AT160" s="285">
        <v>0</v>
      </c>
      <c r="AU160" s="284">
        <v>0</v>
      </c>
      <c r="AV160" s="129">
        <v>0</v>
      </c>
      <c r="AW160" s="131">
        <v>0</v>
      </c>
      <c r="AX160" s="132"/>
      <c r="AY160" s="126"/>
      <c r="AZ160" s="119"/>
      <c r="BA160" s="121"/>
      <c r="BB160" s="122"/>
      <c r="BC160" s="121"/>
      <c r="BD160" s="122"/>
      <c r="BE160" s="119"/>
      <c r="BF160" s="120"/>
      <c r="BG160" s="119"/>
      <c r="BH160" s="121"/>
      <c r="BI160" s="122"/>
      <c r="BJ160" s="121"/>
      <c r="BK160" s="122"/>
      <c r="BL160" s="122"/>
      <c r="BM160" s="121"/>
    </row>
    <row r="161" spans="1:65" ht="15.95" customHeight="1">
      <c r="A161" s="114">
        <v>24</v>
      </c>
      <c r="B161" s="115">
        <v>0</v>
      </c>
      <c r="C161" s="116">
        <v>0</v>
      </c>
      <c r="D161" s="283">
        <v>0</v>
      </c>
      <c r="E161" s="284">
        <v>0</v>
      </c>
      <c r="F161" s="269">
        <v>0</v>
      </c>
      <c r="G161" s="270">
        <v>0</v>
      </c>
      <c r="H161" s="271">
        <v>0</v>
      </c>
      <c r="I161" s="270">
        <v>0</v>
      </c>
      <c r="J161" s="130">
        <v>0</v>
      </c>
      <c r="K161" s="128">
        <v>0</v>
      </c>
      <c r="L161" s="130">
        <v>0</v>
      </c>
      <c r="M161" s="128">
        <v>0</v>
      </c>
      <c r="N161" s="342">
        <v>0</v>
      </c>
      <c r="O161" s="341">
        <v>0</v>
      </c>
      <c r="P161" s="342">
        <v>0</v>
      </c>
      <c r="Q161" s="341">
        <v>0</v>
      </c>
      <c r="R161" s="285">
        <v>0</v>
      </c>
      <c r="S161" s="284">
        <v>0</v>
      </c>
      <c r="T161" s="271">
        <v>0</v>
      </c>
      <c r="U161" s="270">
        <v>0</v>
      </c>
      <c r="V161" s="271">
        <v>0</v>
      </c>
      <c r="W161" s="270">
        <v>0</v>
      </c>
      <c r="X161" s="130">
        <v>0</v>
      </c>
      <c r="Y161" s="128">
        <v>0</v>
      </c>
      <c r="Z161" s="130">
        <v>0</v>
      </c>
      <c r="AA161" s="128">
        <v>0</v>
      </c>
      <c r="AB161" s="342">
        <v>0</v>
      </c>
      <c r="AC161" s="341">
        <v>0</v>
      </c>
      <c r="AD161" s="342">
        <v>0</v>
      </c>
      <c r="AE161" s="341">
        <v>0</v>
      </c>
      <c r="AF161" s="285">
        <v>0</v>
      </c>
      <c r="AG161" s="284">
        <v>0</v>
      </c>
      <c r="AH161" s="271">
        <v>0</v>
      </c>
      <c r="AI161" s="270">
        <v>0</v>
      </c>
      <c r="AJ161" s="271">
        <v>0</v>
      </c>
      <c r="AK161" s="270">
        <v>0</v>
      </c>
      <c r="AL161" s="130">
        <v>0</v>
      </c>
      <c r="AM161" s="128">
        <v>0</v>
      </c>
      <c r="AN161" s="130">
        <v>0</v>
      </c>
      <c r="AO161" s="128">
        <v>0</v>
      </c>
      <c r="AP161" s="342">
        <v>0</v>
      </c>
      <c r="AQ161" s="341">
        <v>0</v>
      </c>
      <c r="AR161" s="342">
        <v>0</v>
      </c>
      <c r="AS161" s="341">
        <v>0</v>
      </c>
      <c r="AT161" s="285">
        <v>0</v>
      </c>
      <c r="AU161" s="284">
        <v>0</v>
      </c>
      <c r="AV161" s="271">
        <v>0</v>
      </c>
      <c r="AW161" s="270">
        <v>0</v>
      </c>
      <c r="AX161" s="129">
        <v>0</v>
      </c>
      <c r="AY161" s="131">
        <v>0</v>
      </c>
      <c r="AZ161" s="132"/>
      <c r="BA161" s="126"/>
      <c r="BB161" s="119"/>
      <c r="BC161" s="121"/>
      <c r="BD161" s="122"/>
      <c r="BE161" s="121"/>
      <c r="BF161" s="122"/>
      <c r="BG161" s="119"/>
      <c r="BH161" s="120"/>
      <c r="BI161" s="119"/>
      <c r="BJ161" s="121"/>
      <c r="BK161" s="122"/>
      <c r="BL161" s="121"/>
      <c r="BM161" s="122"/>
    </row>
    <row r="162" spans="1:65" ht="15.95" customHeight="1">
      <c r="A162" s="114">
        <v>25</v>
      </c>
      <c r="B162" s="115">
        <v>0</v>
      </c>
      <c r="C162" s="116">
        <v>0</v>
      </c>
      <c r="D162" s="283">
        <v>0</v>
      </c>
      <c r="E162" s="284">
        <v>0</v>
      </c>
      <c r="F162" s="269">
        <v>0</v>
      </c>
      <c r="G162" s="270">
        <v>0</v>
      </c>
      <c r="H162" s="271">
        <v>0</v>
      </c>
      <c r="I162" s="270">
        <v>0</v>
      </c>
      <c r="J162" s="130">
        <v>0</v>
      </c>
      <c r="K162" s="128">
        <v>0</v>
      </c>
      <c r="L162" s="130">
        <v>0</v>
      </c>
      <c r="M162" s="128">
        <v>0</v>
      </c>
      <c r="N162" s="342">
        <v>0</v>
      </c>
      <c r="O162" s="341">
        <v>0</v>
      </c>
      <c r="P162" s="342">
        <v>0</v>
      </c>
      <c r="Q162" s="341">
        <v>0</v>
      </c>
      <c r="R162" s="285">
        <v>0</v>
      </c>
      <c r="S162" s="284">
        <v>0</v>
      </c>
      <c r="T162" s="271">
        <v>0</v>
      </c>
      <c r="U162" s="270">
        <v>0</v>
      </c>
      <c r="V162" s="271">
        <v>0</v>
      </c>
      <c r="W162" s="270">
        <v>0</v>
      </c>
      <c r="X162" s="130">
        <v>0</v>
      </c>
      <c r="Y162" s="128">
        <v>0</v>
      </c>
      <c r="Z162" s="130">
        <v>0</v>
      </c>
      <c r="AA162" s="128">
        <v>0</v>
      </c>
      <c r="AB162" s="342">
        <v>0</v>
      </c>
      <c r="AC162" s="341">
        <v>0</v>
      </c>
      <c r="AD162" s="342">
        <v>0</v>
      </c>
      <c r="AE162" s="341">
        <v>0</v>
      </c>
      <c r="AF162" s="285">
        <v>0</v>
      </c>
      <c r="AG162" s="284">
        <v>0</v>
      </c>
      <c r="AH162" s="271">
        <v>0</v>
      </c>
      <c r="AI162" s="270">
        <v>0</v>
      </c>
      <c r="AJ162" s="271">
        <v>0</v>
      </c>
      <c r="AK162" s="270">
        <v>0</v>
      </c>
      <c r="AL162" s="130">
        <v>0</v>
      </c>
      <c r="AM162" s="128">
        <v>0</v>
      </c>
      <c r="AN162" s="130">
        <v>0</v>
      </c>
      <c r="AO162" s="128">
        <v>0</v>
      </c>
      <c r="AP162" s="342">
        <v>0</v>
      </c>
      <c r="AQ162" s="341">
        <v>0</v>
      </c>
      <c r="AR162" s="342">
        <v>0</v>
      </c>
      <c r="AS162" s="341">
        <v>0</v>
      </c>
      <c r="AT162" s="285">
        <v>0</v>
      </c>
      <c r="AU162" s="284">
        <v>0</v>
      </c>
      <c r="AV162" s="271">
        <v>0</v>
      </c>
      <c r="AW162" s="270">
        <v>0</v>
      </c>
      <c r="AX162" s="271">
        <v>0</v>
      </c>
      <c r="AY162" s="270">
        <v>0</v>
      </c>
      <c r="AZ162" s="129">
        <v>0</v>
      </c>
      <c r="BA162" s="131">
        <v>0</v>
      </c>
      <c r="BB162" s="132"/>
      <c r="BC162" s="126"/>
      <c r="BD162" s="119"/>
      <c r="BE162" s="121"/>
      <c r="BF162" s="122"/>
      <c r="BG162" s="121"/>
      <c r="BH162" s="122"/>
      <c r="BI162" s="119"/>
      <c r="BJ162" s="120"/>
      <c r="BK162" s="119"/>
      <c r="BL162" s="121"/>
      <c r="BM162" s="122"/>
    </row>
    <row r="163" spans="1:65" ht="15.95" customHeight="1">
      <c r="A163" s="114">
        <v>26</v>
      </c>
      <c r="B163" s="115">
        <v>0</v>
      </c>
      <c r="C163" s="116">
        <v>0</v>
      </c>
      <c r="D163" s="283">
        <v>0</v>
      </c>
      <c r="E163" s="284">
        <v>0</v>
      </c>
      <c r="F163" s="269">
        <v>0</v>
      </c>
      <c r="G163" s="270">
        <v>0</v>
      </c>
      <c r="H163" s="271">
        <v>0</v>
      </c>
      <c r="I163" s="270">
        <v>0</v>
      </c>
      <c r="J163" s="130">
        <v>0</v>
      </c>
      <c r="K163" s="128">
        <v>0</v>
      </c>
      <c r="L163" s="130">
        <v>0</v>
      </c>
      <c r="M163" s="128">
        <v>0</v>
      </c>
      <c r="N163" s="342">
        <v>0</v>
      </c>
      <c r="O163" s="341">
        <v>0</v>
      </c>
      <c r="P163" s="342">
        <v>0</v>
      </c>
      <c r="Q163" s="341">
        <v>0</v>
      </c>
      <c r="R163" s="285">
        <v>0</v>
      </c>
      <c r="S163" s="284">
        <v>0</v>
      </c>
      <c r="T163" s="271">
        <v>0</v>
      </c>
      <c r="U163" s="270">
        <v>0</v>
      </c>
      <c r="V163" s="271">
        <v>0</v>
      </c>
      <c r="W163" s="270">
        <v>0</v>
      </c>
      <c r="X163" s="130">
        <v>0</v>
      </c>
      <c r="Y163" s="128">
        <v>0</v>
      </c>
      <c r="Z163" s="130">
        <v>0</v>
      </c>
      <c r="AA163" s="128">
        <v>0</v>
      </c>
      <c r="AB163" s="342">
        <v>0</v>
      </c>
      <c r="AC163" s="341">
        <v>0</v>
      </c>
      <c r="AD163" s="342">
        <v>0</v>
      </c>
      <c r="AE163" s="341">
        <v>0</v>
      </c>
      <c r="AF163" s="285">
        <v>0</v>
      </c>
      <c r="AG163" s="284">
        <v>0</v>
      </c>
      <c r="AH163" s="271">
        <v>0</v>
      </c>
      <c r="AI163" s="270">
        <v>0</v>
      </c>
      <c r="AJ163" s="271">
        <v>0</v>
      </c>
      <c r="AK163" s="270">
        <v>0</v>
      </c>
      <c r="AL163" s="130">
        <v>0</v>
      </c>
      <c r="AM163" s="128">
        <v>0</v>
      </c>
      <c r="AN163" s="130">
        <v>0</v>
      </c>
      <c r="AO163" s="128">
        <v>0</v>
      </c>
      <c r="AP163" s="342">
        <v>0</v>
      </c>
      <c r="AQ163" s="341">
        <v>0</v>
      </c>
      <c r="AR163" s="342">
        <v>0</v>
      </c>
      <c r="AS163" s="341">
        <v>0</v>
      </c>
      <c r="AT163" s="285">
        <v>0</v>
      </c>
      <c r="AU163" s="284">
        <v>0</v>
      </c>
      <c r="AV163" s="271">
        <v>0</v>
      </c>
      <c r="AW163" s="270">
        <v>0</v>
      </c>
      <c r="AX163" s="271">
        <v>0</v>
      </c>
      <c r="AY163" s="270">
        <v>0</v>
      </c>
      <c r="AZ163" s="130">
        <v>0</v>
      </c>
      <c r="BA163" s="128">
        <v>0</v>
      </c>
      <c r="BB163" s="129">
        <v>0</v>
      </c>
      <c r="BC163" s="118">
        <v>0</v>
      </c>
      <c r="BD163" s="125"/>
      <c r="BE163" s="126"/>
      <c r="BF163" s="119"/>
      <c r="BG163" s="121"/>
      <c r="BH163" s="122"/>
      <c r="BI163" s="121"/>
      <c r="BJ163" s="122"/>
      <c r="BK163" s="119"/>
      <c r="BL163" s="120"/>
      <c r="BM163" s="119"/>
    </row>
    <row r="164" spans="1:65" ht="15.95" customHeight="1">
      <c r="A164" s="114">
        <v>27</v>
      </c>
      <c r="B164" s="115">
        <v>0</v>
      </c>
      <c r="C164" s="116">
        <v>0</v>
      </c>
      <c r="D164" s="283">
        <v>0</v>
      </c>
      <c r="E164" s="284">
        <v>0</v>
      </c>
      <c r="F164" s="269">
        <v>0</v>
      </c>
      <c r="G164" s="270">
        <v>0</v>
      </c>
      <c r="H164" s="271">
        <v>0</v>
      </c>
      <c r="I164" s="270">
        <v>0</v>
      </c>
      <c r="J164" s="130">
        <v>0</v>
      </c>
      <c r="K164" s="128">
        <v>0</v>
      </c>
      <c r="L164" s="130">
        <v>0</v>
      </c>
      <c r="M164" s="128">
        <v>0</v>
      </c>
      <c r="N164" s="342">
        <v>0</v>
      </c>
      <c r="O164" s="341">
        <v>0</v>
      </c>
      <c r="P164" s="342">
        <v>0</v>
      </c>
      <c r="Q164" s="341">
        <v>0</v>
      </c>
      <c r="R164" s="285">
        <v>0</v>
      </c>
      <c r="S164" s="284">
        <v>0</v>
      </c>
      <c r="T164" s="271">
        <v>0</v>
      </c>
      <c r="U164" s="270">
        <v>0</v>
      </c>
      <c r="V164" s="271">
        <v>0</v>
      </c>
      <c r="W164" s="270">
        <v>0</v>
      </c>
      <c r="X164" s="130">
        <v>0</v>
      </c>
      <c r="Y164" s="128">
        <v>0</v>
      </c>
      <c r="Z164" s="130">
        <v>0</v>
      </c>
      <c r="AA164" s="128">
        <v>0</v>
      </c>
      <c r="AB164" s="342">
        <v>0</v>
      </c>
      <c r="AC164" s="341">
        <v>0</v>
      </c>
      <c r="AD164" s="342">
        <v>0</v>
      </c>
      <c r="AE164" s="341">
        <v>0</v>
      </c>
      <c r="AF164" s="285">
        <v>0</v>
      </c>
      <c r="AG164" s="284">
        <v>0</v>
      </c>
      <c r="AH164" s="271">
        <v>0</v>
      </c>
      <c r="AI164" s="270">
        <v>0</v>
      </c>
      <c r="AJ164" s="271">
        <v>0</v>
      </c>
      <c r="AK164" s="270">
        <v>0</v>
      </c>
      <c r="AL164" s="130">
        <v>0</v>
      </c>
      <c r="AM164" s="128">
        <v>0</v>
      </c>
      <c r="AN164" s="130">
        <v>0</v>
      </c>
      <c r="AO164" s="128">
        <v>0</v>
      </c>
      <c r="AP164" s="342">
        <v>0</v>
      </c>
      <c r="AQ164" s="341">
        <v>0</v>
      </c>
      <c r="AR164" s="342">
        <v>0</v>
      </c>
      <c r="AS164" s="341">
        <v>0</v>
      </c>
      <c r="AT164" s="285">
        <v>0</v>
      </c>
      <c r="AU164" s="284">
        <v>0</v>
      </c>
      <c r="AV164" s="271">
        <v>0</v>
      </c>
      <c r="AW164" s="270">
        <v>0</v>
      </c>
      <c r="AX164" s="271">
        <v>0</v>
      </c>
      <c r="AY164" s="270">
        <v>0</v>
      </c>
      <c r="AZ164" s="130">
        <v>0</v>
      </c>
      <c r="BA164" s="128">
        <v>0</v>
      </c>
      <c r="BB164" s="130">
        <v>0</v>
      </c>
      <c r="BC164" s="128">
        <v>0</v>
      </c>
      <c r="BD164" s="129">
        <v>0</v>
      </c>
      <c r="BE164" s="118">
        <v>0</v>
      </c>
      <c r="BF164" s="125"/>
      <c r="BG164" s="126"/>
      <c r="BH164" s="119"/>
      <c r="BI164" s="121"/>
      <c r="BJ164" s="122"/>
      <c r="BK164" s="121"/>
      <c r="BL164" s="122"/>
      <c r="BM164" s="119"/>
    </row>
    <row r="165" spans="1:65" ht="15.95" customHeight="1">
      <c r="A165" s="114">
        <v>28</v>
      </c>
      <c r="B165" s="115">
        <v>0</v>
      </c>
      <c r="C165" s="116">
        <v>0</v>
      </c>
      <c r="D165" s="283">
        <v>0</v>
      </c>
      <c r="E165" s="284">
        <v>0</v>
      </c>
      <c r="F165" s="269">
        <v>0</v>
      </c>
      <c r="G165" s="270">
        <v>0</v>
      </c>
      <c r="H165" s="271">
        <v>0</v>
      </c>
      <c r="I165" s="270">
        <v>0</v>
      </c>
      <c r="J165" s="130">
        <v>0</v>
      </c>
      <c r="K165" s="128">
        <v>0</v>
      </c>
      <c r="L165" s="130">
        <v>0</v>
      </c>
      <c r="M165" s="128">
        <v>0</v>
      </c>
      <c r="N165" s="342">
        <v>0</v>
      </c>
      <c r="O165" s="341">
        <v>0</v>
      </c>
      <c r="P165" s="342">
        <v>0</v>
      </c>
      <c r="Q165" s="341">
        <v>0</v>
      </c>
      <c r="R165" s="285">
        <v>0</v>
      </c>
      <c r="S165" s="284">
        <v>0</v>
      </c>
      <c r="T165" s="271">
        <v>0</v>
      </c>
      <c r="U165" s="270">
        <v>0</v>
      </c>
      <c r="V165" s="271">
        <v>0</v>
      </c>
      <c r="W165" s="270">
        <v>0</v>
      </c>
      <c r="X165" s="130">
        <v>0</v>
      </c>
      <c r="Y165" s="128">
        <v>0</v>
      </c>
      <c r="Z165" s="130">
        <v>0</v>
      </c>
      <c r="AA165" s="128">
        <v>0</v>
      </c>
      <c r="AB165" s="342">
        <v>0</v>
      </c>
      <c r="AC165" s="341">
        <v>0</v>
      </c>
      <c r="AD165" s="342">
        <v>0</v>
      </c>
      <c r="AE165" s="341">
        <v>0</v>
      </c>
      <c r="AF165" s="285">
        <v>0</v>
      </c>
      <c r="AG165" s="284">
        <v>0</v>
      </c>
      <c r="AH165" s="271">
        <v>0</v>
      </c>
      <c r="AI165" s="270">
        <v>0</v>
      </c>
      <c r="AJ165" s="271">
        <v>0</v>
      </c>
      <c r="AK165" s="270">
        <v>0</v>
      </c>
      <c r="AL165" s="130">
        <v>0</v>
      </c>
      <c r="AM165" s="128">
        <v>0</v>
      </c>
      <c r="AN165" s="130">
        <v>0</v>
      </c>
      <c r="AO165" s="128">
        <v>0</v>
      </c>
      <c r="AP165" s="342">
        <v>0</v>
      </c>
      <c r="AQ165" s="341">
        <v>0</v>
      </c>
      <c r="AR165" s="342">
        <v>0</v>
      </c>
      <c r="AS165" s="341">
        <v>0</v>
      </c>
      <c r="AT165" s="285">
        <v>0</v>
      </c>
      <c r="AU165" s="284">
        <v>0</v>
      </c>
      <c r="AV165" s="271">
        <v>0</v>
      </c>
      <c r="AW165" s="270">
        <v>0</v>
      </c>
      <c r="AX165" s="271">
        <v>0</v>
      </c>
      <c r="AY165" s="270">
        <v>0</v>
      </c>
      <c r="AZ165" s="130">
        <v>0</v>
      </c>
      <c r="BA165" s="128">
        <v>0</v>
      </c>
      <c r="BB165" s="130">
        <v>0</v>
      </c>
      <c r="BC165" s="128">
        <v>0</v>
      </c>
      <c r="BD165" s="342">
        <v>0</v>
      </c>
      <c r="BE165" s="341">
        <v>0</v>
      </c>
      <c r="BF165" s="129">
        <v>0</v>
      </c>
      <c r="BG165" s="118">
        <v>0</v>
      </c>
      <c r="BH165" s="125"/>
      <c r="BI165" s="126"/>
      <c r="BJ165" s="119"/>
      <c r="BK165" s="121"/>
      <c r="BL165" s="122"/>
      <c r="BM165" s="121"/>
    </row>
    <row r="166" spans="1:65" ht="15.95" customHeight="1">
      <c r="A166" s="114">
        <v>29</v>
      </c>
      <c r="B166" s="115">
        <v>0</v>
      </c>
      <c r="C166" s="116">
        <v>0</v>
      </c>
      <c r="D166" s="283">
        <v>0</v>
      </c>
      <c r="E166" s="284">
        <v>0</v>
      </c>
      <c r="F166" s="269">
        <v>0</v>
      </c>
      <c r="G166" s="270">
        <v>0</v>
      </c>
      <c r="H166" s="271">
        <v>0</v>
      </c>
      <c r="I166" s="270">
        <v>0</v>
      </c>
      <c r="J166" s="130">
        <v>0</v>
      </c>
      <c r="K166" s="128">
        <v>0</v>
      </c>
      <c r="L166" s="130">
        <v>0</v>
      </c>
      <c r="M166" s="128">
        <v>0</v>
      </c>
      <c r="N166" s="342">
        <v>0</v>
      </c>
      <c r="O166" s="341">
        <v>0</v>
      </c>
      <c r="P166" s="342">
        <v>0</v>
      </c>
      <c r="Q166" s="341">
        <v>0</v>
      </c>
      <c r="R166" s="285">
        <v>0</v>
      </c>
      <c r="S166" s="284">
        <v>0</v>
      </c>
      <c r="T166" s="271">
        <v>0</v>
      </c>
      <c r="U166" s="270">
        <v>0</v>
      </c>
      <c r="V166" s="271">
        <v>0</v>
      </c>
      <c r="W166" s="270">
        <v>0</v>
      </c>
      <c r="X166" s="130">
        <v>0</v>
      </c>
      <c r="Y166" s="128">
        <v>0</v>
      </c>
      <c r="Z166" s="130">
        <v>0</v>
      </c>
      <c r="AA166" s="128">
        <v>0</v>
      </c>
      <c r="AB166" s="342">
        <v>0</v>
      </c>
      <c r="AC166" s="341">
        <v>0</v>
      </c>
      <c r="AD166" s="342">
        <v>0</v>
      </c>
      <c r="AE166" s="341">
        <v>0</v>
      </c>
      <c r="AF166" s="285">
        <v>0</v>
      </c>
      <c r="AG166" s="284">
        <v>0</v>
      </c>
      <c r="AH166" s="271">
        <v>0</v>
      </c>
      <c r="AI166" s="270">
        <v>0</v>
      </c>
      <c r="AJ166" s="271">
        <v>0</v>
      </c>
      <c r="AK166" s="270">
        <v>0</v>
      </c>
      <c r="AL166" s="130">
        <v>0</v>
      </c>
      <c r="AM166" s="128">
        <v>0</v>
      </c>
      <c r="AN166" s="130">
        <v>0</v>
      </c>
      <c r="AO166" s="128">
        <v>0</v>
      </c>
      <c r="AP166" s="342">
        <v>0</v>
      </c>
      <c r="AQ166" s="341">
        <v>0</v>
      </c>
      <c r="AR166" s="342">
        <v>0</v>
      </c>
      <c r="AS166" s="341">
        <v>0</v>
      </c>
      <c r="AT166" s="285">
        <v>0</v>
      </c>
      <c r="AU166" s="284">
        <v>0</v>
      </c>
      <c r="AV166" s="271">
        <v>0</v>
      </c>
      <c r="AW166" s="270">
        <v>0</v>
      </c>
      <c r="AX166" s="271">
        <v>0</v>
      </c>
      <c r="AY166" s="270">
        <v>0</v>
      </c>
      <c r="AZ166" s="130">
        <v>0</v>
      </c>
      <c r="BA166" s="128">
        <v>0</v>
      </c>
      <c r="BB166" s="130">
        <v>0</v>
      </c>
      <c r="BC166" s="128">
        <v>0</v>
      </c>
      <c r="BD166" s="342">
        <v>0</v>
      </c>
      <c r="BE166" s="341">
        <v>0</v>
      </c>
      <c r="BF166" s="342">
        <v>0</v>
      </c>
      <c r="BG166" s="341">
        <v>0</v>
      </c>
      <c r="BH166" s="129">
        <v>0</v>
      </c>
      <c r="BI166" s="118">
        <v>0</v>
      </c>
      <c r="BJ166" s="125"/>
      <c r="BK166" s="126"/>
      <c r="BL166" s="119"/>
      <c r="BM166" s="121"/>
    </row>
    <row r="167" spans="1:65" ht="15.95" customHeight="1">
      <c r="A167" s="114">
        <v>30</v>
      </c>
      <c r="B167" s="115">
        <v>0</v>
      </c>
      <c r="C167" s="116">
        <v>0</v>
      </c>
      <c r="D167" s="283">
        <v>0</v>
      </c>
      <c r="E167" s="284">
        <v>0</v>
      </c>
      <c r="F167" s="269">
        <v>0</v>
      </c>
      <c r="G167" s="270">
        <v>0</v>
      </c>
      <c r="H167" s="271">
        <v>0</v>
      </c>
      <c r="I167" s="270">
        <v>0</v>
      </c>
      <c r="J167" s="130">
        <v>0</v>
      </c>
      <c r="K167" s="128">
        <v>0</v>
      </c>
      <c r="L167" s="130">
        <v>0</v>
      </c>
      <c r="M167" s="128">
        <v>0</v>
      </c>
      <c r="N167" s="342">
        <v>0</v>
      </c>
      <c r="O167" s="341">
        <v>0</v>
      </c>
      <c r="P167" s="342">
        <v>0</v>
      </c>
      <c r="Q167" s="341">
        <v>0</v>
      </c>
      <c r="R167" s="285">
        <v>0</v>
      </c>
      <c r="S167" s="284">
        <v>0</v>
      </c>
      <c r="T167" s="271">
        <v>0</v>
      </c>
      <c r="U167" s="270">
        <v>0</v>
      </c>
      <c r="V167" s="271">
        <v>0</v>
      </c>
      <c r="W167" s="270">
        <v>0</v>
      </c>
      <c r="X167" s="130">
        <v>0</v>
      </c>
      <c r="Y167" s="128">
        <v>0</v>
      </c>
      <c r="Z167" s="130">
        <v>0</v>
      </c>
      <c r="AA167" s="128">
        <v>0</v>
      </c>
      <c r="AB167" s="342">
        <v>0</v>
      </c>
      <c r="AC167" s="341">
        <v>0</v>
      </c>
      <c r="AD167" s="342">
        <v>0</v>
      </c>
      <c r="AE167" s="341">
        <v>0</v>
      </c>
      <c r="AF167" s="285">
        <v>0</v>
      </c>
      <c r="AG167" s="284">
        <v>0</v>
      </c>
      <c r="AH167" s="271">
        <v>0</v>
      </c>
      <c r="AI167" s="270">
        <v>0</v>
      </c>
      <c r="AJ167" s="271">
        <v>0</v>
      </c>
      <c r="AK167" s="270">
        <v>0</v>
      </c>
      <c r="AL167" s="130">
        <v>0</v>
      </c>
      <c r="AM167" s="128">
        <v>0</v>
      </c>
      <c r="AN167" s="130">
        <v>0</v>
      </c>
      <c r="AO167" s="128">
        <v>0</v>
      </c>
      <c r="AP167" s="342">
        <v>0</v>
      </c>
      <c r="AQ167" s="341">
        <v>0</v>
      </c>
      <c r="AR167" s="342">
        <v>0</v>
      </c>
      <c r="AS167" s="341">
        <v>0</v>
      </c>
      <c r="AT167" s="285">
        <v>0</v>
      </c>
      <c r="AU167" s="284">
        <v>0</v>
      </c>
      <c r="AV167" s="271">
        <v>0</v>
      </c>
      <c r="AW167" s="270">
        <v>0</v>
      </c>
      <c r="AX167" s="271">
        <v>0</v>
      </c>
      <c r="AY167" s="270">
        <v>0</v>
      </c>
      <c r="AZ167" s="130">
        <v>0</v>
      </c>
      <c r="BA167" s="128">
        <v>0</v>
      </c>
      <c r="BB167" s="130">
        <v>0</v>
      </c>
      <c r="BC167" s="128">
        <v>0</v>
      </c>
      <c r="BD167" s="342">
        <v>0</v>
      </c>
      <c r="BE167" s="341">
        <v>0</v>
      </c>
      <c r="BF167" s="342">
        <v>0</v>
      </c>
      <c r="BG167" s="341">
        <v>0</v>
      </c>
      <c r="BH167" s="285">
        <v>0</v>
      </c>
      <c r="BI167" s="284">
        <v>0</v>
      </c>
      <c r="BJ167" s="129">
        <v>0</v>
      </c>
      <c r="BK167" s="118">
        <v>0</v>
      </c>
      <c r="BL167" s="119"/>
      <c r="BM167" s="120"/>
    </row>
    <row r="168" spans="1:65" ht="15.95" customHeight="1">
      <c r="A168" s="135" t="s">
        <v>29</v>
      </c>
      <c r="B168" s="136">
        <f>SUM(B138:B167)</f>
        <v>0</v>
      </c>
      <c r="C168" s="137">
        <f>SUM(C138:C167)</f>
        <v>0</v>
      </c>
      <c r="D168" s="136">
        <f>SUM(D138:D167)</f>
        <v>0</v>
      </c>
      <c r="E168" s="137">
        <f>SUM(E138:E167)</f>
        <v>0</v>
      </c>
      <c r="F168" s="136">
        <f>SUM(F139:F167,D138)</f>
        <v>0</v>
      </c>
      <c r="G168" s="137">
        <f>SUM(G139:G167,E138)</f>
        <v>0</v>
      </c>
      <c r="H168" s="136">
        <f>SUM(H140:H167,F139,D138)</f>
        <v>0</v>
      </c>
      <c r="I168" s="137">
        <f>SUM(I140:I167,G139,E138)</f>
        <v>0</v>
      </c>
      <c r="J168" s="136">
        <f>SUM(J141:J167,H140,F139,D138)</f>
        <v>0</v>
      </c>
      <c r="K168" s="137">
        <f>SUM(K141:K167,I140,G139,E138)</f>
        <v>0</v>
      </c>
      <c r="L168" s="136">
        <f>SUM(L142:L167,J141,H140,F139,D138)</f>
        <v>0</v>
      </c>
      <c r="M168" s="137">
        <f>SUM(M142:M167,K141,I140,G139,E138)</f>
        <v>0</v>
      </c>
      <c r="N168" s="136">
        <f>SUM(N143:N167,L142,J141,H140,F139,D138)</f>
        <v>0</v>
      </c>
      <c r="O168" s="137">
        <f>SUM(O143:O167,M142,K141,I140,G139,E138)</f>
        <v>0</v>
      </c>
      <c r="P168" s="136">
        <f>SUM(P144:P167,N143,L142,J141,H140,F139,D138)</f>
        <v>0</v>
      </c>
      <c r="Q168" s="137">
        <f>SUM(Q144:Q167,O143,M142,K141,I140,G139,E138)</f>
        <v>0</v>
      </c>
      <c r="R168" s="136">
        <f>SUM(R145:R167,P144,N143,L142,J141,H140,F139,D138)</f>
        <v>0</v>
      </c>
      <c r="S168" s="137">
        <f>SUM(S145:S167,Q144,O143,M142,K141,I140,G139,E138)</f>
        <v>0</v>
      </c>
      <c r="T168" s="136">
        <f>SUM(T146:T167,R145,P144,N143,L142,J141,H140,F139,D138)</f>
        <v>0</v>
      </c>
      <c r="U168" s="137">
        <f>SUM(U146:U167,S145,Q144,O143,M142,K141,I140,G139,E138)</f>
        <v>0</v>
      </c>
      <c r="V168" s="136">
        <f>SUM(V147:V167,T146,R145,P144,N143,L142,J141,H140,F139,D138)</f>
        <v>0</v>
      </c>
      <c r="W168" s="137">
        <f>SUM(W147:W167,U146,S145,Q144,O143,M142,K141,I140,G139,E138)</f>
        <v>0</v>
      </c>
      <c r="X168" s="136">
        <f>SUM(X148:X167,V147,T146,R145,P144,N143,L142,J141,H140,F139,D138)</f>
        <v>0</v>
      </c>
      <c r="Y168" s="137">
        <f>SUM(Y148:Y167,W147,U146,S145,Q144,O143,M142,K141,I140,G139,E138)</f>
        <v>0</v>
      </c>
      <c r="Z168" s="136">
        <f>SUM(Z149:Z167,X148,V147,T146,R145,P144,N143,L142,J141,H140,F139,D138)</f>
        <v>0</v>
      </c>
      <c r="AA168" s="137">
        <f>SUM(AA149:AA167,Y148,W147,U146,S145,Q144,O143,M142,K141,I140,G139,E138)</f>
        <v>0</v>
      </c>
      <c r="AB168" s="136">
        <f>SUM(AB150:AB167,Z149,X148,V147,T146,R145,P144,N143,L142,J141,H140,F139,D138)</f>
        <v>0</v>
      </c>
      <c r="AC168" s="137">
        <f>SUM(AC150:AC167,AA149,Y148,W147,U146,S145,Q144,O143,M142,K141,I140,G139,E138)</f>
        <v>0</v>
      </c>
      <c r="AD168" s="136">
        <f>SUM(AD151:AD167,AB150,Z149,X148,V147,T146,R145,P144,N143,L142,J141,H140,F139,D138)</f>
        <v>0</v>
      </c>
      <c r="AE168" s="137">
        <f>SUM(AE151:AE167,AC150,AA149,Y148,W147,U146,S145,Q144,O143,M142,K141,I140,G139,E138)</f>
        <v>0</v>
      </c>
      <c r="AF168" s="136">
        <f>SUM(AF152:AF167,AD151,AB150,Z149,X148,V147,T146,R145,P144,N143,L142,J141,H140,F139,D138)</f>
        <v>0</v>
      </c>
      <c r="AG168" s="137">
        <f>SUM(AG152:AG167,AE151,AC150,AA149,Y148,W147,U146,S145,Q144,O143,M142,K141,I140,G139,E138)</f>
        <v>0</v>
      </c>
      <c r="AH168" s="136">
        <f>SUM(AH153:AH167,AF152,AD151,AB150,Z149,X148,V147,T146,R145,P144,N143,L142,J141,H140,F139,D138)</f>
        <v>0</v>
      </c>
      <c r="AI168" s="137">
        <f>SUM(AI153:AI167,AG152,AE151,AC150,AA149,Y148,W147,U146,S145,Q144,O143,M142,K141,I140,G139,E138)</f>
        <v>0</v>
      </c>
      <c r="AJ168" s="136">
        <f>SUM(AJ154:AJ167,AH153,AF152,AD151,AB150,Z149,X148,V147,T146,R145,P144,N143,L142,J141,H140,F139,D138)</f>
        <v>0</v>
      </c>
      <c r="AK168" s="137">
        <f>SUM(AK154:AK167,AI153,AG152,AE151,AC150,AA149,Y148,W147,U146,S145,Q144,O143,M142,K141,I140,G139,E138)</f>
        <v>0</v>
      </c>
      <c r="AL168" s="136">
        <f>SUM(AL155:AL167,AJ154,AH153,AF152,AD151,AB150,Z149,X148,V147,T146,R145,P144,N143,L142,J141,H140,F139,D138)</f>
        <v>0</v>
      </c>
      <c r="AM168" s="137">
        <f>SUM(AM155:AM167,AK154,AI153,AG152,AE151,AC150,AA149,Y148,W147,U146,S145,Q144,O143,M142,K141,I140,G139,E138)</f>
        <v>0</v>
      </c>
      <c r="AN168" s="136">
        <f>SUM(AN156:AN167,AL155,AJ154,AH153,AF152,AD151,AB150,Z149,X148,V147,T146,R145,P144,N143,L142,J141,H140,F139,D138)</f>
        <v>0</v>
      </c>
      <c r="AO168" s="137">
        <f>SUM(AO156:AO167,AM155,AK154,AI153,AG152,AE151,AC150,AA149,Y148,W147,U146,S145,Q144,O143,M142,K141,I140,G139,E138)</f>
        <v>0</v>
      </c>
      <c r="AP168" s="136">
        <f>SUM(AP157:AP167,AN156,AL155,AJ154,AH153,AF152,AD151,AB150,Z149,X148,V147,T146,R145,P144,N143,L142,J141,H140,F139,D138)</f>
        <v>0</v>
      </c>
      <c r="AQ168" s="137">
        <f>SUM(AQ157:AQ167,AO156,AM155,AK154,AI153,AG152,AE151,AC150,AA149,Y148,W147,U146,S145,Q144,O143,M142,K141,I140,G139,E138)</f>
        <v>0</v>
      </c>
      <c r="AR168" s="136">
        <f>SUM(AR158:AR167,AP157,AN156,AL155,AJ154,AH153,AF152,AD151,AB150,Z149,X148,V147,T146,R145,P144,N143,L142,J141,H140,F139,D138)</f>
        <v>0</v>
      </c>
      <c r="AS168" s="137">
        <f>SUM(AS158:AS167,AQ157,AO156,AM155,AK154,AI153,AG152,AE151,AC150,AA149,Y148,W147,U146,S145,Q144,O143,M142,K141,I140,G139,E138)</f>
        <v>0</v>
      </c>
      <c r="AT168" s="136">
        <f>SUM(AT159:AT167,AR158,AP157,AN156,AL155,AJ154,AH153,AF152,AD151,AB150,Z149,X148,V147,T146,R145,P144,N143,L142,J141,H140,F139,D138)</f>
        <v>0</v>
      </c>
      <c r="AU168" s="137">
        <f>SUM(AU159:AU167,AS158,AQ157,AO156,AM155,AK154,AI153,AG152,AE151,AC150,AA149,Y148,W147,U146,S145,Q144,O143,M142,K141,I140,G139,E138)</f>
        <v>0</v>
      </c>
      <c r="AV168" s="136">
        <f>SUM(AV160:AV167,AT159,AR158,AP157,AN156,AL155,AJ154,AH153,AF152,AD151,AB150,Z149,X148,V147,T146,R145,P144,N143,L142,J141,H140,F139,D138)</f>
        <v>0</v>
      </c>
      <c r="AW168" s="137">
        <f>SUM(AW160:AW167,AU159,AS158,AQ157,AO156,AM155,AK154,AI153,AG152,AE151,AC150,AA149,Y148,W147,U146,S145,Q144,O143,M142,K141,I140,G139,E138)</f>
        <v>0</v>
      </c>
      <c r="AX168" s="136">
        <f>SUM(AX161:AX167,AV160,AT159,AR158,AP157,AN156,AL155,AJ154,AH153,AF152,AD151,AB150,Z149,X148,V147,T146,R145,P144,N143,L142,J141,H140,F139,D138)</f>
        <v>0</v>
      </c>
      <c r="AY168" s="137">
        <f>SUM(AY161:AY167,AW160,AU159,AS158,AQ157,AO156,AM155,AK154,AI153,AG152,AE151,AC150,AA149,Y148,W147,U146,S145,Q144,O143,M142,K141,I140,G139,E138)</f>
        <v>0</v>
      </c>
      <c r="AZ168" s="136">
        <f>SUM(AZ162:AZ167,AX161,AV160,AT159,AR158,AP157,AN156,AL155,AJ154,AH153,AF152,AD151,AB150,Z149,X148,V147,T146,R145,P144,N143,L142,J141,H140,F139,D138)</f>
        <v>0</v>
      </c>
      <c r="BA168" s="137">
        <f>SUM(BA162:BA167,AY161,AW160,AU159,AS158,AQ157,AO156,AM155,AK154,AI153,AG152,AE151,AC150,AA149,Y148,W147,U146,S145,Q144,O143,M142,K141,I140,G139,E138)</f>
        <v>0</v>
      </c>
      <c r="BB168" s="136">
        <f>SUM(BB163:BB167,AZ162,AX161,AV160,AT159,AR158,AP157,AN156,AL155,AJ154,AH153,AF152,AD151,AB150,Z149,V147,X148,T146,R145,P144,N143,L142,J141,H140,F139,D138)</f>
        <v>0</v>
      </c>
      <c r="BC168" s="137">
        <f>SUM(BC163:BC167,BA162,AY161,AW160,AU159,AS158,AQ157,AO156,AM155,AK154,AI153,AG152,AE151,AC150,AA149,W147,Y148,U146,S145,Q144,O143,M142,K141,I140,G139,E138)</f>
        <v>0</v>
      </c>
      <c r="BD168" s="136">
        <f>SUM(BD164:BD167,BB163,AZ162,AX161,AV160,AT159,AR158,AP157,AN156,AL155,AJ154,AH153,AF152,AD151,AB150,Z149,X148,V147,T146,R145,P144,N143,L142,J141,H140,F139,D138)</f>
        <v>0</v>
      </c>
      <c r="BE168" s="137">
        <f>SUM(BE164:BE167,BC163,BA162,AY161,AW160,AU159,AS158,AQ157,AO156,AM155,AK154,AI153,AG152,AE151,AC150,AA149,Y148,W147,U146,S145,Q144,O143,M142,K141,I140,G139,E138)</f>
        <v>0</v>
      </c>
      <c r="BF168" s="136">
        <f>SUM(BF165:BF167,BD164,BB163,AZ162,AX161,AV160,AT159,AR158,AP157,AN156,AL155,AJ154,AH153,AF152,AD151,AB150,Z149,X148,V147,T146,R145,P144,N143,L142,J141,H140,F139,D138)</f>
        <v>0</v>
      </c>
      <c r="BG168" s="137">
        <f>SUM(BG165:BG167,BE164,BC163,BA162,AY161,AW160,AU159,AS158,AQ157,AO156,AM155,AK154,AI153,AG152,AE151,AC150,AA149,Y148,W147,U146,S145,Q144,O143,M142,K141,I140,G139,E138)</f>
        <v>0</v>
      </c>
      <c r="BH168" s="136">
        <f>SUM(BH166:BH167,BF165,BD164,BB163,AZ162,AX161,AV160,AT159,AR158,AP157,AN156,AL155,AJ154,AH153,AF152,AD151,AB150,Z149,X148,V147,T146,R145,P144,N143,L142,J141,H140,F139,D138)</f>
        <v>0</v>
      </c>
      <c r="BI168" s="137">
        <f>SUM(BI166:BI167,BG165,BE164,BC163,BA162,AY161,AW160,AU159,AS158,AQ157,AO156,AM155,AK154,AI153,AG152,AE151,AC150,AA149,Y148,W147,U146,S145,Q144,O143,M142,K141,I140,G139,E138)</f>
        <v>0</v>
      </c>
      <c r="BJ168" s="136">
        <f>SUM(BJ167:BJ167,BH166,BF165,BD164,BB163,AZ162,AX161,AV160,AT159,AR158,AP157,AN156,AL155,AJ154,AH153,AF152,AD151,AB150,Z149,X148,V147,T146,R145,P144,N143,L142,J141,H140,F139,D138)</f>
        <v>0</v>
      </c>
      <c r="BK168" s="151">
        <f>SUM(BK167:BK167,BI166,BG165,BE164,BC163,BA162,AY161,AW160,AU159,AS158,AQ157,AO156,AM155,AK154,AI153,AG152,AE151,AC150,AA149,Y148,W147,U146,S145,Q144,O143,M142,K141,I140,G139,E138)</f>
        <v>0</v>
      </c>
      <c r="BL168" s="119"/>
      <c r="BM168" s="120"/>
    </row>
    <row r="169" spans="1:65" ht="15.95" customHeight="1">
      <c r="A169" s="138"/>
      <c r="B169" s="152" t="e">
        <f>(((COUNT(B138:B167)*Summary!$B$4-SUM(B138:B167)))*(B168/(Summary!$B$4*30))*C169+C168)</f>
        <v>#DIV/0!</v>
      </c>
      <c r="C169" s="153" t="e">
        <f>C168/B168</f>
        <v>#DIV/0!</v>
      </c>
      <c r="D169" s="152" t="e">
        <f>(((COUNT(D139:D167)*Summary!$B$4-SUM(D139:D167)))*(D168/(Summary!$B$4*30))*E169+E168)</f>
        <v>#DIV/0!</v>
      </c>
      <c r="E169" s="144" t="e">
        <f>E168/D168</f>
        <v>#DIV/0!</v>
      </c>
      <c r="F169" s="143" t="e">
        <f>(((COUNT(F140:F167)*Summary!$B$4-SUM(F140:F167)))*(F168/(Summary!$B$4*30))*G169+G168)</f>
        <v>#DIV/0!</v>
      </c>
      <c r="G169" s="144" t="e">
        <f>G168/F168</f>
        <v>#DIV/0!</v>
      </c>
      <c r="H169" s="143" t="e">
        <f>(((COUNT(H141:H167)*Summary!$B$4-SUM(H141:H167)))*(H168/(Summary!$B$4*30))*I169+I168)</f>
        <v>#DIV/0!</v>
      </c>
      <c r="I169" s="144" t="e">
        <f>I168/H168</f>
        <v>#DIV/0!</v>
      </c>
      <c r="J169" s="143" t="e">
        <f>(((COUNT(J142:J167)*Summary!$B$4-SUM(J142:J167)))*(J168/(Summary!$B$4*30))*K169+K168)</f>
        <v>#DIV/0!</v>
      </c>
      <c r="K169" s="144" t="e">
        <f>K168/J168</f>
        <v>#DIV/0!</v>
      </c>
      <c r="L169" s="143" t="e">
        <f>(((COUNT(L143:L167)*Summary!$B$4-SUM(L143:L167)))*(L168/(Summary!$B$4*30))*M169+M168)</f>
        <v>#DIV/0!</v>
      </c>
      <c r="M169" s="144" t="e">
        <f>M168/L168</f>
        <v>#DIV/0!</v>
      </c>
      <c r="N169" s="143" t="e">
        <f>(((COUNT(N144:N167)*Summary!$B$4-SUM(N144:N167)))*(N168/(Summary!$B$4*30))*O169+O168)</f>
        <v>#DIV/0!</v>
      </c>
      <c r="O169" s="144" t="e">
        <f>O168/N168</f>
        <v>#DIV/0!</v>
      </c>
      <c r="P169" s="143" t="e">
        <f>(((COUNT(P145:P167)*Summary!$B$4-SUM(P145:P167)))*(P168/(Summary!$B$4*30))*Q169+Q168)</f>
        <v>#DIV/0!</v>
      </c>
      <c r="Q169" s="144" t="e">
        <f>Q168/P168</f>
        <v>#DIV/0!</v>
      </c>
      <c r="R169" s="143" t="e">
        <f>(((COUNT(R146:R167)*Summary!$B$4-SUM(R146:R167)))*(R168/(Summary!$B$4*30))*S169+S168)</f>
        <v>#DIV/0!</v>
      </c>
      <c r="S169" s="144" t="e">
        <f>S168/R168</f>
        <v>#DIV/0!</v>
      </c>
      <c r="T169" s="143" t="e">
        <f>(((COUNT(T147:T167)*Summary!$B$4-SUM(T147:T167)))*(T168/(Summary!$B$4*30))*U169+U168)</f>
        <v>#DIV/0!</v>
      </c>
      <c r="U169" s="144" t="e">
        <f>U168/T168</f>
        <v>#DIV/0!</v>
      </c>
      <c r="V169" s="143" t="e">
        <f>(((COUNT(V148:V167)*Summary!$B$4-SUM(V148:V167)))*(V168/(Summary!$B$4*30))*W169+W168)</f>
        <v>#DIV/0!</v>
      </c>
      <c r="W169" s="144" t="e">
        <f>W168/V168</f>
        <v>#DIV/0!</v>
      </c>
      <c r="X169" s="143" t="e">
        <f>(((COUNT(X149:X167)*Summary!$B$4-SUM(X149:X167)))*(X168/(Summary!$B$4*30))*Y169+Y168)</f>
        <v>#DIV/0!</v>
      </c>
      <c r="Y169" s="144" t="e">
        <f>Y168/X168</f>
        <v>#DIV/0!</v>
      </c>
      <c r="Z169" s="143" t="e">
        <f>(((COUNT(Z150:Z167)*Summary!$B$4-SUM(Z150:Z167)))*(Z168/(Summary!$B$4*30))*AA169+AA168)</f>
        <v>#DIV/0!</v>
      </c>
      <c r="AA169" s="144" t="e">
        <f>AA168/Z168</f>
        <v>#DIV/0!</v>
      </c>
      <c r="AB169" s="143" t="e">
        <f>(((COUNT(AB151:AB167)*Summary!$B$4-SUM(AB151:AB167)))*(AB168/(Summary!$B$4*30))*AC169+AC168)</f>
        <v>#DIV/0!</v>
      </c>
      <c r="AC169" s="144" t="e">
        <f>AC168/AB168</f>
        <v>#DIV/0!</v>
      </c>
      <c r="AD169" s="143" t="e">
        <f>(((COUNT(AD152:AD167)*Summary!$B$4-SUM(AD152:AD167)))*(AD168/(Summary!$B$4*30))*AE169+AE168)</f>
        <v>#DIV/0!</v>
      </c>
      <c r="AE169" s="144" t="e">
        <f>AE168/AD168</f>
        <v>#DIV/0!</v>
      </c>
      <c r="AF169" s="143" t="e">
        <f>(((COUNT(AF153:AF167)*Summary!$B$4-SUM(AF153:AF167)))*(AF168/(Summary!$B$4*30))*AG169+AG168)</f>
        <v>#DIV/0!</v>
      </c>
      <c r="AG169" s="144" t="e">
        <f>AG168/AF168</f>
        <v>#DIV/0!</v>
      </c>
      <c r="AH169" s="143" t="e">
        <f>(((COUNT(AH154:AH167)*Summary!$B$4-SUM(AH154:AH167)))*(AH168/(Summary!$B$4*30))*AI169+AI168)</f>
        <v>#DIV/0!</v>
      </c>
      <c r="AI169" s="144" t="e">
        <f>AI168/AH168</f>
        <v>#DIV/0!</v>
      </c>
      <c r="AJ169" s="143" t="e">
        <f>(((COUNT(AJ154:AJ167)*Summary!$B$4-SUM(AJ154:AJ167)))*(AJ168/(Summary!$B$4*30))*AK169+AK168)</f>
        <v>#DIV/0!</v>
      </c>
      <c r="AK169" s="144" t="e">
        <f>AK168/AJ168</f>
        <v>#DIV/0!</v>
      </c>
      <c r="AL169" s="143" t="e">
        <f>(((COUNT(AL156:AL167)*Summary!$B$4-SUM(AL156:AL167)))*(AL168/(Summary!$B$4*30))*AM169+AM168)</f>
        <v>#DIV/0!</v>
      </c>
      <c r="AM169" s="144" t="e">
        <f>AM168/AL168</f>
        <v>#DIV/0!</v>
      </c>
      <c r="AN169" s="143" t="e">
        <f>(((COUNT(AN157:AN167)*Summary!$B$4-SUM(AN157:AN167)))*(AN168/(Summary!$B$4*30))*AO169+AO168)</f>
        <v>#DIV/0!</v>
      </c>
      <c r="AO169" s="144" t="e">
        <f>AO168/AN168</f>
        <v>#DIV/0!</v>
      </c>
      <c r="AP169" s="143" t="e">
        <f>(((COUNT(AP158:AP167)*Summary!$B$4-SUM(AP158:AP167)))*(AP168/(Summary!$B$4*30))*AQ169+AQ168)</f>
        <v>#DIV/0!</v>
      </c>
      <c r="AQ169" s="144" t="e">
        <f>AQ168/AP168</f>
        <v>#DIV/0!</v>
      </c>
      <c r="AR169" s="143" t="e">
        <f>(((COUNT(AR159:AR167)*Summary!$B$4-SUM(AR159:AR167)))*(AR168/(Summary!$B$4*30))*AS169+AS168)</f>
        <v>#DIV/0!</v>
      </c>
      <c r="AS169" s="144" t="e">
        <f>AS168/AR168</f>
        <v>#DIV/0!</v>
      </c>
      <c r="AT169" s="143" t="e">
        <f>(((COUNT(AT160:AT167)*Summary!$B$4-SUM(AT160:AT167)))*(AT168/(Summary!$B$4*30))*AU169+AU168)</f>
        <v>#DIV/0!</v>
      </c>
      <c r="AU169" s="144" t="e">
        <f>AU168/AT168</f>
        <v>#DIV/0!</v>
      </c>
      <c r="AV169" s="143" t="e">
        <f>(((COUNT(AV161:AV167)*Summary!$B$4-SUM(AV161:AV167)))*(AV168/(Summary!$B$4*30))*AW169+AW168)</f>
        <v>#DIV/0!</v>
      </c>
      <c r="AW169" s="144" t="e">
        <f>AW168/AV168</f>
        <v>#DIV/0!</v>
      </c>
      <c r="AX169" s="143" t="e">
        <f>(((COUNT(AX162:AX167)*Summary!$B$4-SUM(AX162:AX167)))*(AX168/(Summary!$B$4*30))*AY169+AY168)</f>
        <v>#DIV/0!</v>
      </c>
      <c r="AY169" s="144" t="e">
        <f>AY168/AX168</f>
        <v>#DIV/0!</v>
      </c>
      <c r="AZ169" s="143" t="e">
        <f>(((COUNT(AZ163:AZ167)*Summary!$B$4-SUM(AZ163:AZ167)))*(AZ168/(Summary!$B$4*30))*BA169+BA168)</f>
        <v>#DIV/0!</v>
      </c>
      <c r="BA169" s="144" t="e">
        <f>BA168/AZ168</f>
        <v>#DIV/0!</v>
      </c>
      <c r="BB169" s="143" t="e">
        <f>(((COUNT(BB164:BB167)*Summary!$B$4-SUM(BB164:BB167)))*(BB168/(Summary!$B$4*30))*BC169+BC168)</f>
        <v>#DIV/0!</v>
      </c>
      <c r="BC169" s="144" t="e">
        <f>BC168/BB168</f>
        <v>#DIV/0!</v>
      </c>
      <c r="BD169" s="143" t="e">
        <f>(((COUNT(BD165:BD167)*Summary!$B$4-SUM(BD165:BD167)))*(BD168/(Summary!$B$4*30))*BE169+BE168)</f>
        <v>#DIV/0!</v>
      </c>
      <c r="BE169" s="144" t="e">
        <f>BE168/BD168</f>
        <v>#DIV/0!</v>
      </c>
      <c r="BF169" s="143" t="e">
        <f>(((COUNT(BF166:BF167)*Summary!$B$4-SUM(BF166:BF167)))*(BF168/(Summary!$B$4*30))*BG169+BG168)</f>
        <v>#DIV/0!</v>
      </c>
      <c r="BG169" s="144" t="e">
        <f>BG168/BF168</f>
        <v>#DIV/0!</v>
      </c>
      <c r="BH169" s="143" t="e">
        <f>(((COUNT(BH167)*Summary!$B$4-SUM(BH167)))*(BH168/(Summary!$B$4*30))*BI169+BI168)</f>
        <v>#DIV/0!</v>
      </c>
      <c r="BI169" s="144" t="e">
        <f>BI168/BH168</f>
        <v>#DIV/0!</v>
      </c>
      <c r="BJ169" s="143" t="e">
        <f>(COUNT(BJ167)*Summary!$B$4-SUM(BJ167))*Summary!$D$22*BK169+BK168</f>
        <v>#DIV/0!</v>
      </c>
      <c r="BK169" s="153" t="e">
        <f>BK168/BJ168</f>
        <v>#DIV/0!</v>
      </c>
      <c r="BL169" s="154"/>
      <c r="BM169" s="155"/>
    </row>
    <row r="170" spans="1:65" ht="15.95" customHeight="1">
      <c r="A170" s="135" t="s">
        <v>42</v>
      </c>
      <c r="B170" s="147" t="s">
        <v>36</v>
      </c>
      <c r="C170" s="148" t="s">
        <v>37</v>
      </c>
      <c r="D170" s="147" t="s">
        <v>36</v>
      </c>
      <c r="E170" s="148" t="s">
        <v>37</v>
      </c>
      <c r="F170" s="149" t="s">
        <v>36</v>
      </c>
      <c r="G170" s="150" t="s">
        <v>37</v>
      </c>
      <c r="H170" s="149" t="s">
        <v>36</v>
      </c>
      <c r="I170" s="150" t="s">
        <v>37</v>
      </c>
      <c r="J170" s="149" t="s">
        <v>36</v>
      </c>
      <c r="K170" s="150" t="s">
        <v>37</v>
      </c>
      <c r="L170" s="149" t="s">
        <v>36</v>
      </c>
      <c r="M170" s="150" t="s">
        <v>37</v>
      </c>
      <c r="N170" s="149" t="s">
        <v>36</v>
      </c>
      <c r="O170" s="150" t="s">
        <v>37</v>
      </c>
      <c r="P170" s="149" t="s">
        <v>36</v>
      </c>
      <c r="Q170" s="150" t="s">
        <v>37</v>
      </c>
      <c r="R170" s="149" t="s">
        <v>36</v>
      </c>
      <c r="S170" s="150" t="s">
        <v>37</v>
      </c>
      <c r="T170" s="149" t="s">
        <v>36</v>
      </c>
      <c r="U170" s="150" t="s">
        <v>37</v>
      </c>
      <c r="V170" s="149" t="s">
        <v>36</v>
      </c>
      <c r="W170" s="150" t="s">
        <v>37</v>
      </c>
      <c r="X170" s="149" t="s">
        <v>36</v>
      </c>
      <c r="Y170" s="150" t="s">
        <v>37</v>
      </c>
      <c r="Z170" s="149" t="s">
        <v>36</v>
      </c>
      <c r="AA170" s="150" t="s">
        <v>37</v>
      </c>
      <c r="AB170" s="149" t="s">
        <v>36</v>
      </c>
      <c r="AC170" s="150" t="s">
        <v>37</v>
      </c>
      <c r="AD170" s="149" t="s">
        <v>36</v>
      </c>
      <c r="AE170" s="150" t="s">
        <v>37</v>
      </c>
      <c r="AF170" s="149" t="s">
        <v>36</v>
      </c>
      <c r="AG170" s="150" t="s">
        <v>37</v>
      </c>
      <c r="AH170" s="149" t="s">
        <v>36</v>
      </c>
      <c r="AI170" s="150" t="s">
        <v>37</v>
      </c>
      <c r="AJ170" s="149" t="s">
        <v>36</v>
      </c>
      <c r="AK170" s="150" t="s">
        <v>37</v>
      </c>
      <c r="AL170" s="149" t="s">
        <v>36</v>
      </c>
      <c r="AM170" s="150" t="s">
        <v>37</v>
      </c>
      <c r="AN170" s="149" t="s">
        <v>36</v>
      </c>
      <c r="AO170" s="150" t="s">
        <v>37</v>
      </c>
      <c r="AP170" s="149" t="s">
        <v>36</v>
      </c>
      <c r="AQ170" s="150" t="s">
        <v>37</v>
      </c>
      <c r="AR170" s="149" t="s">
        <v>36</v>
      </c>
      <c r="AS170" s="150" t="s">
        <v>37</v>
      </c>
      <c r="AT170" s="149" t="s">
        <v>36</v>
      </c>
      <c r="AU170" s="150" t="s">
        <v>37</v>
      </c>
      <c r="AV170" s="149" t="s">
        <v>36</v>
      </c>
      <c r="AW170" s="150" t="s">
        <v>37</v>
      </c>
      <c r="AX170" s="149" t="s">
        <v>36</v>
      </c>
      <c r="AY170" s="150" t="s">
        <v>37</v>
      </c>
      <c r="AZ170" s="149" t="s">
        <v>36</v>
      </c>
      <c r="BA170" s="150" t="s">
        <v>37</v>
      </c>
      <c r="BB170" s="149" t="s">
        <v>36</v>
      </c>
      <c r="BC170" s="150" t="s">
        <v>37</v>
      </c>
      <c r="BD170" s="149" t="s">
        <v>36</v>
      </c>
      <c r="BE170" s="150" t="s">
        <v>37</v>
      </c>
      <c r="BF170" s="149" t="s">
        <v>36</v>
      </c>
      <c r="BG170" s="150" t="s">
        <v>37</v>
      </c>
      <c r="BH170" s="149" t="s">
        <v>36</v>
      </c>
      <c r="BI170" s="150" t="s">
        <v>37</v>
      </c>
      <c r="BJ170" s="149" t="s">
        <v>36</v>
      </c>
      <c r="BK170" s="150" t="s">
        <v>37</v>
      </c>
      <c r="BL170" s="149" t="s">
        <v>36</v>
      </c>
      <c r="BM170" s="149" t="s">
        <v>37</v>
      </c>
    </row>
    <row r="171" spans="1:65" ht="15.95" customHeight="1">
      <c r="A171" s="114">
        <v>1</v>
      </c>
      <c r="B171" s="115">
        <v>0</v>
      </c>
      <c r="C171" s="116">
        <v>0</v>
      </c>
      <c r="D171" s="117">
        <v>0</v>
      </c>
      <c r="E171" s="118">
        <v>0</v>
      </c>
      <c r="F171" s="119"/>
      <c r="G171" s="120"/>
      <c r="H171" s="119"/>
      <c r="I171" s="121"/>
      <c r="J171" s="122"/>
      <c r="K171" s="121"/>
      <c r="L171" s="122"/>
      <c r="M171" s="119"/>
      <c r="N171" s="120"/>
      <c r="O171" s="119"/>
      <c r="P171" s="121"/>
      <c r="Q171" s="122"/>
      <c r="R171" s="121"/>
      <c r="S171" s="122"/>
      <c r="T171" s="119"/>
      <c r="U171" s="120"/>
      <c r="V171" s="119"/>
      <c r="W171" s="121"/>
      <c r="X171" s="122"/>
      <c r="Y171" s="121"/>
      <c r="Z171" s="122"/>
      <c r="AA171" s="119"/>
      <c r="AB171" s="120"/>
      <c r="AC171" s="119"/>
      <c r="AD171" s="121"/>
      <c r="AE171" s="122"/>
      <c r="AF171" s="121"/>
      <c r="AG171" s="122"/>
      <c r="AH171" s="119"/>
      <c r="AI171" s="120"/>
      <c r="AJ171" s="119"/>
      <c r="AK171" s="121"/>
      <c r="AL171" s="122"/>
      <c r="AM171" s="121"/>
      <c r="AN171" s="122"/>
      <c r="AO171" s="119"/>
      <c r="AP171" s="120"/>
      <c r="AQ171" s="119"/>
      <c r="AR171" s="121"/>
      <c r="AS171" s="122"/>
      <c r="AT171" s="121"/>
      <c r="AU171" s="122"/>
      <c r="AV171" s="119"/>
      <c r="AW171" s="120"/>
      <c r="AX171" s="119"/>
      <c r="AY171" s="121"/>
      <c r="AZ171" s="122"/>
      <c r="BA171" s="121"/>
      <c r="BB171" s="122"/>
      <c r="BC171" s="119"/>
      <c r="BD171" s="120"/>
      <c r="BE171" s="119"/>
      <c r="BF171" s="121"/>
      <c r="BG171" s="122"/>
      <c r="BH171" s="121"/>
      <c r="BI171" s="122"/>
      <c r="BJ171" s="122"/>
      <c r="BK171" s="121"/>
      <c r="BL171" s="122"/>
      <c r="BM171" s="121"/>
    </row>
    <row r="172" spans="1:65" ht="15.95" customHeight="1">
      <c r="A172" s="114">
        <v>2</v>
      </c>
      <c r="B172" s="115">
        <v>0</v>
      </c>
      <c r="C172" s="116">
        <v>0</v>
      </c>
      <c r="D172" s="269">
        <v>0</v>
      </c>
      <c r="E172" s="270">
        <v>0</v>
      </c>
      <c r="F172" s="123">
        <v>0</v>
      </c>
      <c r="G172" s="124">
        <v>0</v>
      </c>
      <c r="H172" s="125"/>
      <c r="I172" s="126"/>
      <c r="J172" s="119"/>
      <c r="K172" s="121"/>
      <c r="L172" s="122"/>
      <c r="M172" s="121"/>
      <c r="N172" s="122"/>
      <c r="O172" s="119"/>
      <c r="P172" s="120"/>
      <c r="Q172" s="119"/>
      <c r="R172" s="121"/>
      <c r="S172" s="122"/>
      <c r="T172" s="121"/>
      <c r="U172" s="122"/>
      <c r="V172" s="119"/>
      <c r="W172" s="120"/>
      <c r="X172" s="119"/>
      <c r="Y172" s="121"/>
      <c r="Z172" s="122"/>
      <c r="AA172" s="121"/>
      <c r="AB172" s="122"/>
      <c r="AC172" s="119"/>
      <c r="AD172" s="120"/>
      <c r="AE172" s="119"/>
      <c r="AF172" s="121"/>
      <c r="AG172" s="122"/>
      <c r="AH172" s="121"/>
      <c r="AI172" s="122"/>
      <c r="AJ172" s="119"/>
      <c r="AK172" s="120"/>
      <c r="AL172" s="119"/>
      <c r="AM172" s="121"/>
      <c r="AN172" s="122"/>
      <c r="AO172" s="121"/>
      <c r="AP172" s="122"/>
      <c r="AQ172" s="119"/>
      <c r="AR172" s="120"/>
      <c r="AS172" s="119"/>
      <c r="AT172" s="121"/>
      <c r="AU172" s="122"/>
      <c r="AV172" s="121"/>
      <c r="AW172" s="122"/>
      <c r="AX172" s="119"/>
      <c r="AY172" s="120"/>
      <c r="AZ172" s="119"/>
      <c r="BA172" s="121"/>
      <c r="BB172" s="122"/>
      <c r="BC172" s="121"/>
      <c r="BD172" s="122"/>
      <c r="BE172" s="119"/>
      <c r="BF172" s="120"/>
      <c r="BG172" s="119"/>
      <c r="BH172" s="121"/>
      <c r="BI172" s="122"/>
      <c r="BJ172" s="121"/>
      <c r="BK172" s="122"/>
      <c r="BL172" s="122"/>
      <c r="BM172" s="121"/>
    </row>
    <row r="173" spans="1:65" ht="15.95" customHeight="1">
      <c r="A173" s="114">
        <v>3</v>
      </c>
      <c r="B173" s="115">
        <v>0</v>
      </c>
      <c r="C173" s="116">
        <v>0</v>
      </c>
      <c r="D173" s="269">
        <v>0</v>
      </c>
      <c r="E173" s="270">
        <v>0</v>
      </c>
      <c r="F173" s="269">
        <v>0</v>
      </c>
      <c r="G173" s="270">
        <v>0</v>
      </c>
      <c r="H173" s="117">
        <v>0</v>
      </c>
      <c r="I173" s="118">
        <v>0</v>
      </c>
      <c r="J173" s="125"/>
      <c r="K173" s="126"/>
      <c r="L173" s="119"/>
      <c r="M173" s="121"/>
      <c r="N173" s="122"/>
      <c r="O173" s="121"/>
      <c r="P173" s="122"/>
      <c r="Q173" s="119"/>
      <c r="R173" s="120"/>
      <c r="S173" s="119"/>
      <c r="T173" s="121"/>
      <c r="U173" s="122"/>
      <c r="V173" s="121"/>
      <c r="W173" s="122"/>
      <c r="X173" s="119"/>
      <c r="Y173" s="120"/>
      <c r="Z173" s="119"/>
      <c r="AA173" s="121"/>
      <c r="AB173" s="122"/>
      <c r="AC173" s="121"/>
      <c r="AD173" s="122"/>
      <c r="AE173" s="119"/>
      <c r="AF173" s="120"/>
      <c r="AG173" s="119"/>
      <c r="AH173" s="121"/>
      <c r="AI173" s="122"/>
      <c r="AJ173" s="121"/>
      <c r="AK173" s="122"/>
      <c r="AL173" s="119"/>
      <c r="AM173" s="120"/>
      <c r="AN173" s="119"/>
      <c r="AO173" s="121"/>
      <c r="AP173" s="122"/>
      <c r="AQ173" s="121"/>
      <c r="AR173" s="122"/>
      <c r="AS173" s="119"/>
      <c r="AT173" s="120"/>
      <c r="AU173" s="119"/>
      <c r="AV173" s="121"/>
      <c r="AW173" s="122"/>
      <c r="AX173" s="121"/>
      <c r="AY173" s="122"/>
      <c r="AZ173" s="119"/>
      <c r="BA173" s="120"/>
      <c r="BB173" s="119"/>
      <c r="BC173" s="121"/>
      <c r="BD173" s="122"/>
      <c r="BE173" s="121"/>
      <c r="BF173" s="122"/>
      <c r="BG173" s="119"/>
      <c r="BH173" s="120"/>
      <c r="BI173" s="119"/>
      <c r="BJ173" s="121"/>
      <c r="BK173" s="122"/>
      <c r="BL173" s="121"/>
      <c r="BM173" s="122"/>
    </row>
    <row r="174" spans="1:65" ht="15.95" customHeight="1">
      <c r="A174" s="114">
        <v>4</v>
      </c>
      <c r="B174" s="115">
        <v>0</v>
      </c>
      <c r="C174" s="116">
        <v>0</v>
      </c>
      <c r="D174" s="269">
        <v>0</v>
      </c>
      <c r="E174" s="270">
        <v>0</v>
      </c>
      <c r="F174" s="269">
        <v>0</v>
      </c>
      <c r="G174" s="270">
        <v>0</v>
      </c>
      <c r="H174" s="127">
        <v>0</v>
      </c>
      <c r="I174" s="128">
        <v>0</v>
      </c>
      <c r="J174" s="129">
        <v>0</v>
      </c>
      <c r="K174" s="118">
        <v>0</v>
      </c>
      <c r="L174" s="125"/>
      <c r="M174" s="126"/>
      <c r="N174" s="119"/>
      <c r="O174" s="121"/>
      <c r="P174" s="122"/>
      <c r="Q174" s="121"/>
      <c r="R174" s="122"/>
      <c r="S174" s="119"/>
      <c r="T174" s="120"/>
      <c r="U174" s="119"/>
      <c r="V174" s="121"/>
      <c r="W174" s="122"/>
      <c r="X174" s="121"/>
      <c r="Y174" s="122"/>
      <c r="Z174" s="119"/>
      <c r="AA174" s="120"/>
      <c r="AB174" s="119"/>
      <c r="AC174" s="121"/>
      <c r="AD174" s="122"/>
      <c r="AE174" s="121"/>
      <c r="AF174" s="122"/>
      <c r="AG174" s="119"/>
      <c r="AH174" s="120"/>
      <c r="AI174" s="119"/>
      <c r="AJ174" s="121"/>
      <c r="AK174" s="122"/>
      <c r="AL174" s="121"/>
      <c r="AM174" s="122"/>
      <c r="AN174" s="119"/>
      <c r="AO174" s="120"/>
      <c r="AP174" s="119"/>
      <c r="AQ174" s="121"/>
      <c r="AR174" s="122"/>
      <c r="AS174" s="121"/>
      <c r="AT174" s="122"/>
      <c r="AU174" s="119"/>
      <c r="AV174" s="120"/>
      <c r="AW174" s="119"/>
      <c r="AX174" s="121"/>
      <c r="AY174" s="122"/>
      <c r="AZ174" s="121"/>
      <c r="BA174" s="122"/>
      <c r="BB174" s="119"/>
      <c r="BC174" s="120"/>
      <c r="BD174" s="119"/>
      <c r="BE174" s="121"/>
      <c r="BF174" s="122"/>
      <c r="BG174" s="121"/>
      <c r="BH174" s="122"/>
      <c r="BI174" s="119"/>
      <c r="BJ174" s="120"/>
      <c r="BK174" s="119"/>
      <c r="BL174" s="121"/>
      <c r="BM174" s="122"/>
    </row>
    <row r="175" spans="1:65" ht="15.95" customHeight="1">
      <c r="A175" s="114">
        <v>5</v>
      </c>
      <c r="B175" s="115">
        <v>0</v>
      </c>
      <c r="C175" s="116">
        <v>0</v>
      </c>
      <c r="D175" s="269">
        <v>0</v>
      </c>
      <c r="E175" s="270">
        <v>0</v>
      </c>
      <c r="F175" s="269">
        <v>0</v>
      </c>
      <c r="G175" s="270">
        <v>0</v>
      </c>
      <c r="H175" s="127">
        <v>0</v>
      </c>
      <c r="I175" s="128">
        <v>0</v>
      </c>
      <c r="J175" s="342">
        <v>0</v>
      </c>
      <c r="K175" s="341">
        <v>0</v>
      </c>
      <c r="L175" s="129">
        <v>0</v>
      </c>
      <c r="M175" s="118">
        <v>0</v>
      </c>
      <c r="N175" s="125"/>
      <c r="O175" s="126"/>
      <c r="P175" s="119"/>
      <c r="Q175" s="121"/>
      <c r="R175" s="122"/>
      <c r="S175" s="121"/>
      <c r="T175" s="122"/>
      <c r="U175" s="119"/>
      <c r="V175" s="120"/>
      <c r="W175" s="119"/>
      <c r="X175" s="121"/>
      <c r="Y175" s="122"/>
      <c r="Z175" s="121"/>
      <c r="AA175" s="122"/>
      <c r="AB175" s="119"/>
      <c r="AC175" s="120"/>
      <c r="AD175" s="119"/>
      <c r="AE175" s="121"/>
      <c r="AF175" s="122"/>
      <c r="AG175" s="121"/>
      <c r="AH175" s="122"/>
      <c r="AI175" s="119"/>
      <c r="AJ175" s="120"/>
      <c r="AK175" s="119"/>
      <c r="AL175" s="121"/>
      <c r="AM175" s="122"/>
      <c r="AN175" s="121"/>
      <c r="AO175" s="122"/>
      <c r="AP175" s="119"/>
      <c r="AQ175" s="120"/>
      <c r="AR175" s="119"/>
      <c r="AS175" s="121"/>
      <c r="AT175" s="122"/>
      <c r="AU175" s="121"/>
      <c r="AV175" s="122"/>
      <c r="AW175" s="119"/>
      <c r="AX175" s="120"/>
      <c r="AY175" s="119"/>
      <c r="AZ175" s="121"/>
      <c r="BA175" s="122"/>
      <c r="BB175" s="121"/>
      <c r="BC175" s="122"/>
      <c r="BD175" s="119"/>
      <c r="BE175" s="120"/>
      <c r="BF175" s="119"/>
      <c r="BG175" s="121"/>
      <c r="BH175" s="122"/>
      <c r="BI175" s="121"/>
      <c r="BJ175" s="122"/>
      <c r="BK175" s="121"/>
      <c r="BL175" s="122"/>
      <c r="BM175" s="121"/>
    </row>
    <row r="176" spans="1:65" ht="15.95" customHeight="1">
      <c r="A176" s="114">
        <v>6</v>
      </c>
      <c r="B176" s="115">
        <v>0</v>
      </c>
      <c r="C176" s="116">
        <v>0</v>
      </c>
      <c r="D176" s="269">
        <v>0</v>
      </c>
      <c r="E176" s="270">
        <v>0</v>
      </c>
      <c r="F176" s="269">
        <v>0</v>
      </c>
      <c r="G176" s="270">
        <v>0</v>
      </c>
      <c r="H176" s="127">
        <v>0</v>
      </c>
      <c r="I176" s="128">
        <v>0</v>
      </c>
      <c r="J176" s="342">
        <v>0</v>
      </c>
      <c r="K176" s="341">
        <v>0</v>
      </c>
      <c r="L176" s="342">
        <v>0</v>
      </c>
      <c r="M176" s="341">
        <v>0</v>
      </c>
      <c r="N176" s="129">
        <v>0</v>
      </c>
      <c r="O176" s="131">
        <v>0</v>
      </c>
      <c r="P176" s="132"/>
      <c r="Q176" s="126"/>
      <c r="R176" s="119"/>
      <c r="S176" s="121"/>
      <c r="T176" s="122"/>
      <c r="U176" s="121"/>
      <c r="V176" s="122"/>
      <c r="W176" s="119"/>
      <c r="X176" s="120"/>
      <c r="Y176" s="119"/>
      <c r="Z176" s="121"/>
      <c r="AA176" s="122"/>
      <c r="AB176" s="121"/>
      <c r="AC176" s="122"/>
      <c r="AD176" s="119"/>
      <c r="AE176" s="120"/>
      <c r="AF176" s="119"/>
      <c r="AG176" s="121"/>
      <c r="AH176" s="122"/>
      <c r="AI176" s="121"/>
      <c r="AJ176" s="122"/>
      <c r="AK176" s="119"/>
      <c r="AL176" s="120"/>
      <c r="AM176" s="119"/>
      <c r="AN176" s="121"/>
      <c r="AO176" s="122"/>
      <c r="AP176" s="121"/>
      <c r="AQ176" s="122"/>
      <c r="AR176" s="119"/>
      <c r="AS176" s="120"/>
      <c r="AT176" s="119"/>
      <c r="AU176" s="121"/>
      <c r="AV176" s="122"/>
      <c r="AW176" s="121"/>
      <c r="AX176" s="122"/>
      <c r="AY176" s="119"/>
      <c r="AZ176" s="120"/>
      <c r="BA176" s="119"/>
      <c r="BB176" s="121"/>
      <c r="BC176" s="122"/>
      <c r="BD176" s="121"/>
      <c r="BE176" s="122"/>
      <c r="BF176" s="119"/>
      <c r="BG176" s="120"/>
      <c r="BH176" s="119"/>
      <c r="BI176" s="121"/>
      <c r="BJ176" s="122"/>
      <c r="BK176" s="121"/>
      <c r="BL176" s="122"/>
      <c r="BM176" s="121"/>
    </row>
    <row r="177" spans="1:65" ht="15.95" customHeight="1">
      <c r="A177" s="114">
        <v>7</v>
      </c>
      <c r="B177" s="115">
        <v>0</v>
      </c>
      <c r="C177" s="116">
        <v>0</v>
      </c>
      <c r="D177" s="269">
        <v>0</v>
      </c>
      <c r="E177" s="270">
        <v>0</v>
      </c>
      <c r="F177" s="269">
        <v>0</v>
      </c>
      <c r="G177" s="270">
        <v>0</v>
      </c>
      <c r="H177" s="127">
        <v>0</v>
      </c>
      <c r="I177" s="128">
        <v>0</v>
      </c>
      <c r="J177" s="342">
        <v>0</v>
      </c>
      <c r="K177" s="341">
        <v>0</v>
      </c>
      <c r="L177" s="342">
        <v>0</v>
      </c>
      <c r="M177" s="341">
        <v>0</v>
      </c>
      <c r="N177" s="285">
        <v>0</v>
      </c>
      <c r="O177" s="284">
        <v>0</v>
      </c>
      <c r="P177" s="129">
        <v>0</v>
      </c>
      <c r="Q177" s="131">
        <v>0</v>
      </c>
      <c r="R177" s="132"/>
      <c r="S177" s="126"/>
      <c r="T177" s="119"/>
      <c r="U177" s="121"/>
      <c r="V177" s="122"/>
      <c r="W177" s="121"/>
      <c r="X177" s="122"/>
      <c r="Y177" s="119"/>
      <c r="Z177" s="120"/>
      <c r="AA177" s="119"/>
      <c r="AB177" s="121"/>
      <c r="AC177" s="122"/>
      <c r="AD177" s="121"/>
      <c r="AE177" s="122"/>
      <c r="AF177" s="119"/>
      <c r="AG177" s="120"/>
      <c r="AH177" s="119"/>
      <c r="AI177" s="121"/>
      <c r="AJ177" s="122"/>
      <c r="AK177" s="121"/>
      <c r="AL177" s="122"/>
      <c r="AM177" s="119"/>
      <c r="AN177" s="120"/>
      <c r="AO177" s="119"/>
      <c r="AP177" s="121"/>
      <c r="AQ177" s="122"/>
      <c r="AR177" s="121"/>
      <c r="AS177" s="122"/>
      <c r="AT177" s="119"/>
      <c r="AU177" s="120"/>
      <c r="AV177" s="119"/>
      <c r="AW177" s="121"/>
      <c r="AX177" s="122"/>
      <c r="AY177" s="121"/>
      <c r="AZ177" s="122"/>
      <c r="BA177" s="119"/>
      <c r="BB177" s="120"/>
      <c r="BC177" s="119"/>
      <c r="BD177" s="121"/>
      <c r="BE177" s="122"/>
      <c r="BF177" s="121"/>
      <c r="BG177" s="122"/>
      <c r="BH177" s="119"/>
      <c r="BI177" s="120"/>
      <c r="BJ177" s="119"/>
      <c r="BK177" s="121"/>
      <c r="BL177" s="122"/>
      <c r="BM177" s="121"/>
    </row>
    <row r="178" spans="1:65" ht="15.95" customHeight="1">
      <c r="A178" s="114">
        <v>8</v>
      </c>
      <c r="B178" s="115">
        <v>0</v>
      </c>
      <c r="C178" s="116">
        <v>0</v>
      </c>
      <c r="D178" s="269">
        <v>0</v>
      </c>
      <c r="E178" s="270">
        <v>0</v>
      </c>
      <c r="F178" s="269">
        <v>0</v>
      </c>
      <c r="G178" s="270">
        <v>0</v>
      </c>
      <c r="H178" s="127">
        <v>0</v>
      </c>
      <c r="I178" s="128">
        <v>0</v>
      </c>
      <c r="J178" s="342">
        <v>0</v>
      </c>
      <c r="K178" s="341">
        <v>0</v>
      </c>
      <c r="L178" s="342">
        <v>0</v>
      </c>
      <c r="M178" s="341">
        <v>0</v>
      </c>
      <c r="N178" s="285">
        <v>0</v>
      </c>
      <c r="O178" s="284">
        <v>0</v>
      </c>
      <c r="P178" s="271">
        <v>0</v>
      </c>
      <c r="Q178" s="270">
        <v>0</v>
      </c>
      <c r="R178" s="129">
        <v>0</v>
      </c>
      <c r="S178" s="131">
        <v>0</v>
      </c>
      <c r="T178" s="132"/>
      <c r="U178" s="126"/>
      <c r="V178" s="119"/>
      <c r="W178" s="121"/>
      <c r="X178" s="122"/>
      <c r="Y178" s="121"/>
      <c r="Z178" s="122"/>
      <c r="AA178" s="119"/>
      <c r="AB178" s="120"/>
      <c r="AC178" s="119"/>
      <c r="AD178" s="121"/>
      <c r="AE178" s="122"/>
      <c r="AF178" s="121"/>
      <c r="AG178" s="122"/>
      <c r="AH178" s="119"/>
      <c r="AI178" s="120"/>
      <c r="AJ178" s="119"/>
      <c r="AK178" s="121"/>
      <c r="AL178" s="122"/>
      <c r="AM178" s="121"/>
      <c r="AN178" s="122"/>
      <c r="AO178" s="119"/>
      <c r="AP178" s="120"/>
      <c r="AQ178" s="119"/>
      <c r="AR178" s="121"/>
      <c r="AS178" s="122"/>
      <c r="AT178" s="121"/>
      <c r="AU178" s="122"/>
      <c r="AV178" s="119"/>
      <c r="AW178" s="120"/>
      <c r="AX178" s="119"/>
      <c r="AY178" s="121"/>
      <c r="AZ178" s="122"/>
      <c r="BA178" s="121"/>
      <c r="BB178" s="122"/>
      <c r="BC178" s="119"/>
      <c r="BD178" s="120"/>
      <c r="BE178" s="119"/>
      <c r="BF178" s="121"/>
      <c r="BG178" s="122"/>
      <c r="BH178" s="121"/>
      <c r="BI178" s="122"/>
      <c r="BJ178" s="122"/>
      <c r="BK178" s="121"/>
      <c r="BL178" s="122"/>
      <c r="BM178" s="121"/>
    </row>
    <row r="179" spans="1:65" ht="15.95" customHeight="1">
      <c r="A179" s="114">
        <v>9</v>
      </c>
      <c r="B179" s="115">
        <v>0</v>
      </c>
      <c r="C179" s="116">
        <v>0</v>
      </c>
      <c r="D179" s="269">
        <v>0</v>
      </c>
      <c r="E179" s="270">
        <v>0</v>
      </c>
      <c r="F179" s="269">
        <v>0</v>
      </c>
      <c r="G179" s="270">
        <v>0</v>
      </c>
      <c r="H179" s="127">
        <v>0</v>
      </c>
      <c r="I179" s="128">
        <v>0</v>
      </c>
      <c r="J179" s="342">
        <v>0</v>
      </c>
      <c r="K179" s="341">
        <v>0</v>
      </c>
      <c r="L179" s="342">
        <v>0</v>
      </c>
      <c r="M179" s="341">
        <v>0</v>
      </c>
      <c r="N179" s="285">
        <v>0</v>
      </c>
      <c r="O179" s="284">
        <v>0</v>
      </c>
      <c r="P179" s="271">
        <v>0</v>
      </c>
      <c r="Q179" s="270">
        <v>0</v>
      </c>
      <c r="R179" s="271">
        <v>0</v>
      </c>
      <c r="S179" s="270">
        <v>0</v>
      </c>
      <c r="T179" s="129">
        <v>0</v>
      </c>
      <c r="U179" s="131">
        <v>0</v>
      </c>
      <c r="V179" s="132"/>
      <c r="W179" s="126"/>
      <c r="X179" s="119"/>
      <c r="Y179" s="121"/>
      <c r="Z179" s="122"/>
      <c r="AA179" s="121"/>
      <c r="AB179" s="122"/>
      <c r="AC179" s="119"/>
      <c r="AD179" s="120"/>
      <c r="AE179" s="119"/>
      <c r="AF179" s="121"/>
      <c r="AG179" s="122"/>
      <c r="AH179" s="121"/>
      <c r="AI179" s="122"/>
      <c r="AJ179" s="119"/>
      <c r="AK179" s="120"/>
      <c r="AL179" s="119"/>
      <c r="AM179" s="121"/>
      <c r="AN179" s="122"/>
      <c r="AO179" s="121"/>
      <c r="AP179" s="122"/>
      <c r="AQ179" s="119"/>
      <c r="AR179" s="120"/>
      <c r="AS179" s="119"/>
      <c r="AT179" s="121"/>
      <c r="AU179" s="122"/>
      <c r="AV179" s="121"/>
      <c r="AW179" s="122"/>
      <c r="AX179" s="119"/>
      <c r="AY179" s="120"/>
      <c r="AZ179" s="119"/>
      <c r="BA179" s="121"/>
      <c r="BB179" s="122"/>
      <c r="BC179" s="121"/>
      <c r="BD179" s="122"/>
      <c r="BE179" s="119"/>
      <c r="BF179" s="120"/>
      <c r="BG179" s="119"/>
      <c r="BH179" s="121"/>
      <c r="BI179" s="122"/>
      <c r="BJ179" s="121"/>
      <c r="BK179" s="122"/>
      <c r="BL179" s="122"/>
      <c r="BM179" s="121"/>
    </row>
    <row r="180" spans="1:65" ht="15.95" customHeight="1">
      <c r="A180" s="114">
        <v>10</v>
      </c>
      <c r="B180" s="115">
        <v>0</v>
      </c>
      <c r="C180" s="116">
        <v>0</v>
      </c>
      <c r="D180" s="269">
        <v>0</v>
      </c>
      <c r="E180" s="270">
        <v>0</v>
      </c>
      <c r="F180" s="269">
        <v>0</v>
      </c>
      <c r="G180" s="270">
        <v>0</v>
      </c>
      <c r="H180" s="127">
        <v>0</v>
      </c>
      <c r="I180" s="128">
        <v>0</v>
      </c>
      <c r="J180" s="342">
        <v>0</v>
      </c>
      <c r="K180" s="341">
        <v>0</v>
      </c>
      <c r="L180" s="342">
        <v>0</v>
      </c>
      <c r="M180" s="341">
        <v>0</v>
      </c>
      <c r="N180" s="285">
        <v>0</v>
      </c>
      <c r="O180" s="284">
        <v>0</v>
      </c>
      <c r="P180" s="271">
        <v>0</v>
      </c>
      <c r="Q180" s="270">
        <v>0</v>
      </c>
      <c r="R180" s="271">
        <v>0</v>
      </c>
      <c r="S180" s="270">
        <v>0</v>
      </c>
      <c r="T180" s="271">
        <v>0</v>
      </c>
      <c r="U180" s="270">
        <v>0</v>
      </c>
      <c r="V180" s="129">
        <v>0</v>
      </c>
      <c r="W180" s="131">
        <v>0</v>
      </c>
      <c r="X180" s="132"/>
      <c r="Y180" s="126"/>
      <c r="Z180" s="119"/>
      <c r="AA180" s="121"/>
      <c r="AB180" s="122"/>
      <c r="AC180" s="121"/>
      <c r="AD180" s="122"/>
      <c r="AE180" s="119"/>
      <c r="AF180" s="120"/>
      <c r="AG180" s="119"/>
      <c r="AH180" s="121"/>
      <c r="AI180" s="122"/>
      <c r="AJ180" s="121"/>
      <c r="AK180" s="122"/>
      <c r="AL180" s="119"/>
      <c r="AM180" s="120"/>
      <c r="AN180" s="119"/>
      <c r="AO180" s="121"/>
      <c r="AP180" s="122"/>
      <c r="AQ180" s="121"/>
      <c r="AR180" s="122"/>
      <c r="AS180" s="119"/>
      <c r="AT180" s="120"/>
      <c r="AU180" s="119"/>
      <c r="AV180" s="121"/>
      <c r="AW180" s="122"/>
      <c r="AX180" s="121"/>
      <c r="AY180" s="122"/>
      <c r="AZ180" s="119"/>
      <c r="BA180" s="120"/>
      <c r="BB180" s="119"/>
      <c r="BC180" s="121"/>
      <c r="BD180" s="122"/>
      <c r="BE180" s="121"/>
      <c r="BF180" s="122"/>
      <c r="BG180" s="119"/>
      <c r="BH180" s="120"/>
      <c r="BI180" s="119"/>
      <c r="BJ180" s="121"/>
      <c r="BK180" s="122"/>
      <c r="BL180" s="121"/>
      <c r="BM180" s="122"/>
    </row>
    <row r="181" spans="1:65" ht="15.95" customHeight="1">
      <c r="A181" s="114">
        <v>11</v>
      </c>
      <c r="B181" s="115">
        <v>0</v>
      </c>
      <c r="C181" s="116">
        <v>0</v>
      </c>
      <c r="D181" s="269">
        <v>0</v>
      </c>
      <c r="E181" s="270">
        <v>0</v>
      </c>
      <c r="F181" s="271">
        <v>0</v>
      </c>
      <c r="G181" s="270">
        <v>0</v>
      </c>
      <c r="H181" s="130">
        <v>0</v>
      </c>
      <c r="I181" s="128">
        <v>0</v>
      </c>
      <c r="J181" s="342">
        <v>0</v>
      </c>
      <c r="K181" s="341">
        <v>0</v>
      </c>
      <c r="L181" s="342">
        <v>0</v>
      </c>
      <c r="M181" s="341">
        <v>0</v>
      </c>
      <c r="N181" s="285">
        <v>0</v>
      </c>
      <c r="O181" s="284">
        <v>0</v>
      </c>
      <c r="P181" s="271">
        <v>0</v>
      </c>
      <c r="Q181" s="270">
        <v>0</v>
      </c>
      <c r="R181" s="271">
        <v>0</v>
      </c>
      <c r="S181" s="270">
        <v>0</v>
      </c>
      <c r="T181" s="271">
        <v>0</v>
      </c>
      <c r="U181" s="270">
        <v>0</v>
      </c>
      <c r="V181" s="130">
        <v>0</v>
      </c>
      <c r="W181" s="128">
        <v>0</v>
      </c>
      <c r="X181" s="129">
        <v>0</v>
      </c>
      <c r="Y181" s="131">
        <v>0</v>
      </c>
      <c r="Z181" s="132"/>
      <c r="AA181" s="126"/>
      <c r="AB181" s="119"/>
      <c r="AC181" s="121"/>
      <c r="AD181" s="122"/>
      <c r="AE181" s="121"/>
      <c r="AF181" s="122"/>
      <c r="AG181" s="119"/>
      <c r="AH181" s="120"/>
      <c r="AI181" s="119"/>
      <c r="AJ181" s="121"/>
      <c r="AK181" s="122"/>
      <c r="AL181" s="121"/>
      <c r="AM181" s="122"/>
      <c r="AN181" s="119"/>
      <c r="AO181" s="120"/>
      <c r="AP181" s="119"/>
      <c r="AQ181" s="121"/>
      <c r="AR181" s="122"/>
      <c r="AS181" s="121"/>
      <c r="AT181" s="122"/>
      <c r="AU181" s="119"/>
      <c r="AV181" s="120"/>
      <c r="AW181" s="119"/>
      <c r="AX181" s="121"/>
      <c r="AY181" s="122"/>
      <c r="AZ181" s="121"/>
      <c r="BA181" s="122"/>
      <c r="BB181" s="119"/>
      <c r="BC181" s="120"/>
      <c r="BD181" s="119"/>
      <c r="BE181" s="121"/>
      <c r="BF181" s="122"/>
      <c r="BG181" s="121"/>
      <c r="BH181" s="122"/>
      <c r="BI181" s="119"/>
      <c r="BJ181" s="120"/>
      <c r="BK181" s="119"/>
      <c r="BL181" s="121"/>
      <c r="BM181" s="122"/>
    </row>
    <row r="182" spans="1:65" ht="15.95" customHeight="1">
      <c r="A182" s="114">
        <v>12</v>
      </c>
      <c r="B182" s="115">
        <v>0</v>
      </c>
      <c r="C182" s="116">
        <v>0</v>
      </c>
      <c r="D182" s="269">
        <v>0</v>
      </c>
      <c r="E182" s="270">
        <v>0</v>
      </c>
      <c r="F182" s="271">
        <v>0</v>
      </c>
      <c r="G182" s="270">
        <v>0</v>
      </c>
      <c r="H182" s="130">
        <v>0</v>
      </c>
      <c r="I182" s="128">
        <v>0</v>
      </c>
      <c r="J182" s="342">
        <v>0</v>
      </c>
      <c r="K182" s="341">
        <v>0</v>
      </c>
      <c r="L182" s="342">
        <v>0</v>
      </c>
      <c r="M182" s="341">
        <v>0</v>
      </c>
      <c r="N182" s="285">
        <v>0</v>
      </c>
      <c r="O182" s="284">
        <v>0</v>
      </c>
      <c r="P182" s="271">
        <v>0</v>
      </c>
      <c r="Q182" s="270">
        <v>0</v>
      </c>
      <c r="R182" s="271">
        <v>0</v>
      </c>
      <c r="S182" s="270">
        <v>0</v>
      </c>
      <c r="T182" s="271">
        <v>0</v>
      </c>
      <c r="U182" s="270">
        <v>0</v>
      </c>
      <c r="V182" s="130">
        <v>0</v>
      </c>
      <c r="W182" s="128">
        <v>0</v>
      </c>
      <c r="X182" s="342">
        <v>0</v>
      </c>
      <c r="Y182" s="341">
        <v>0</v>
      </c>
      <c r="Z182" s="129">
        <v>0</v>
      </c>
      <c r="AA182" s="131">
        <v>0</v>
      </c>
      <c r="AB182" s="132"/>
      <c r="AC182" s="126"/>
      <c r="AD182" s="119"/>
      <c r="AE182" s="121"/>
      <c r="AF182" s="122"/>
      <c r="AG182" s="121"/>
      <c r="AH182" s="122"/>
      <c r="AI182" s="119"/>
      <c r="AJ182" s="120"/>
      <c r="AK182" s="119"/>
      <c r="AL182" s="121"/>
      <c r="AM182" s="122"/>
      <c r="AN182" s="121"/>
      <c r="AO182" s="122"/>
      <c r="AP182" s="119"/>
      <c r="AQ182" s="120"/>
      <c r="AR182" s="119"/>
      <c r="AS182" s="121"/>
      <c r="AT182" s="122"/>
      <c r="AU182" s="121"/>
      <c r="AV182" s="122"/>
      <c r="AW182" s="119"/>
      <c r="AX182" s="120"/>
      <c r="AY182" s="119"/>
      <c r="AZ182" s="121"/>
      <c r="BA182" s="122"/>
      <c r="BB182" s="121"/>
      <c r="BC182" s="122"/>
      <c r="BD182" s="119"/>
      <c r="BE182" s="120"/>
      <c r="BF182" s="119"/>
      <c r="BG182" s="121"/>
      <c r="BH182" s="122"/>
      <c r="BI182" s="121"/>
      <c r="BJ182" s="122"/>
      <c r="BK182" s="121"/>
      <c r="BL182" s="122"/>
      <c r="BM182" s="121"/>
    </row>
    <row r="183" spans="1:65" ht="15.95" customHeight="1">
      <c r="A183" s="114">
        <v>13</v>
      </c>
      <c r="B183" s="115">
        <v>0</v>
      </c>
      <c r="C183" s="116">
        <v>0</v>
      </c>
      <c r="D183" s="269">
        <v>0</v>
      </c>
      <c r="E183" s="270">
        <v>0</v>
      </c>
      <c r="F183" s="271">
        <v>0</v>
      </c>
      <c r="G183" s="270">
        <v>0</v>
      </c>
      <c r="H183" s="130">
        <v>0</v>
      </c>
      <c r="I183" s="128">
        <v>0</v>
      </c>
      <c r="J183" s="342">
        <v>0</v>
      </c>
      <c r="K183" s="341">
        <v>0</v>
      </c>
      <c r="L183" s="342">
        <v>0</v>
      </c>
      <c r="M183" s="341">
        <v>0</v>
      </c>
      <c r="N183" s="285">
        <v>0</v>
      </c>
      <c r="O183" s="284">
        <v>0</v>
      </c>
      <c r="P183" s="271">
        <v>0</v>
      </c>
      <c r="Q183" s="270">
        <v>0</v>
      </c>
      <c r="R183" s="271">
        <v>0</v>
      </c>
      <c r="S183" s="270">
        <v>0</v>
      </c>
      <c r="T183" s="271">
        <v>0</v>
      </c>
      <c r="U183" s="270">
        <v>0</v>
      </c>
      <c r="V183" s="130">
        <v>0</v>
      </c>
      <c r="W183" s="128">
        <v>0</v>
      </c>
      <c r="X183" s="342">
        <v>0</v>
      </c>
      <c r="Y183" s="341">
        <v>0</v>
      </c>
      <c r="Z183" s="342">
        <v>0</v>
      </c>
      <c r="AA183" s="341">
        <v>0</v>
      </c>
      <c r="AB183" s="129">
        <v>0</v>
      </c>
      <c r="AC183" s="131">
        <v>0</v>
      </c>
      <c r="AD183" s="132"/>
      <c r="AE183" s="126"/>
      <c r="AF183" s="119"/>
      <c r="AG183" s="121"/>
      <c r="AH183" s="122"/>
      <c r="AI183" s="121"/>
      <c r="AJ183" s="122"/>
      <c r="AK183" s="119"/>
      <c r="AL183" s="120"/>
      <c r="AM183" s="119"/>
      <c r="AN183" s="121"/>
      <c r="AO183" s="122"/>
      <c r="AP183" s="121"/>
      <c r="AQ183" s="122"/>
      <c r="AR183" s="119"/>
      <c r="AS183" s="120"/>
      <c r="AT183" s="119"/>
      <c r="AU183" s="121"/>
      <c r="AV183" s="122"/>
      <c r="AW183" s="121"/>
      <c r="AX183" s="122"/>
      <c r="AY183" s="119"/>
      <c r="AZ183" s="120"/>
      <c r="BA183" s="119"/>
      <c r="BB183" s="121"/>
      <c r="BC183" s="122"/>
      <c r="BD183" s="121"/>
      <c r="BE183" s="122"/>
      <c r="BF183" s="119"/>
      <c r="BG183" s="120"/>
      <c r="BH183" s="119"/>
      <c r="BI183" s="121"/>
      <c r="BJ183" s="122"/>
      <c r="BK183" s="121"/>
      <c r="BL183" s="122"/>
      <c r="BM183" s="121"/>
    </row>
    <row r="184" spans="1:65" ht="15.95" customHeight="1">
      <c r="A184" s="114">
        <v>14</v>
      </c>
      <c r="B184" s="115">
        <v>0</v>
      </c>
      <c r="C184" s="116">
        <v>0</v>
      </c>
      <c r="D184" s="269">
        <v>0</v>
      </c>
      <c r="E184" s="270">
        <v>0</v>
      </c>
      <c r="F184" s="271">
        <v>0</v>
      </c>
      <c r="G184" s="270">
        <v>0</v>
      </c>
      <c r="H184" s="130">
        <v>0</v>
      </c>
      <c r="I184" s="128">
        <v>0</v>
      </c>
      <c r="J184" s="342">
        <v>0</v>
      </c>
      <c r="K184" s="341">
        <v>0</v>
      </c>
      <c r="L184" s="342">
        <v>0</v>
      </c>
      <c r="M184" s="341">
        <v>0</v>
      </c>
      <c r="N184" s="285">
        <v>0</v>
      </c>
      <c r="O184" s="284">
        <v>0</v>
      </c>
      <c r="P184" s="271">
        <v>0</v>
      </c>
      <c r="Q184" s="270">
        <v>0</v>
      </c>
      <c r="R184" s="271">
        <v>0</v>
      </c>
      <c r="S184" s="270">
        <v>0</v>
      </c>
      <c r="T184" s="271">
        <v>0</v>
      </c>
      <c r="U184" s="270">
        <v>0</v>
      </c>
      <c r="V184" s="130">
        <v>0</v>
      </c>
      <c r="W184" s="128">
        <v>0</v>
      </c>
      <c r="X184" s="342">
        <v>0</v>
      </c>
      <c r="Y184" s="341">
        <v>0</v>
      </c>
      <c r="Z184" s="342">
        <v>0</v>
      </c>
      <c r="AA184" s="341">
        <v>0</v>
      </c>
      <c r="AB184" s="285">
        <v>0</v>
      </c>
      <c r="AC184" s="284">
        <v>0</v>
      </c>
      <c r="AD184" s="129">
        <v>0</v>
      </c>
      <c r="AE184" s="131">
        <v>0</v>
      </c>
      <c r="AF184" s="132"/>
      <c r="AG184" s="126"/>
      <c r="AH184" s="119"/>
      <c r="AI184" s="121"/>
      <c r="AJ184" s="122"/>
      <c r="AK184" s="121"/>
      <c r="AL184" s="122"/>
      <c r="AM184" s="119"/>
      <c r="AN184" s="120"/>
      <c r="AO184" s="119"/>
      <c r="AP184" s="121"/>
      <c r="AQ184" s="122"/>
      <c r="AR184" s="121"/>
      <c r="AS184" s="122"/>
      <c r="AT184" s="119"/>
      <c r="AU184" s="120"/>
      <c r="AV184" s="119"/>
      <c r="AW184" s="121"/>
      <c r="AX184" s="122"/>
      <c r="AY184" s="121"/>
      <c r="AZ184" s="122"/>
      <c r="BA184" s="119"/>
      <c r="BB184" s="120"/>
      <c r="BC184" s="119"/>
      <c r="BD184" s="121"/>
      <c r="BE184" s="122"/>
      <c r="BF184" s="121"/>
      <c r="BG184" s="122"/>
      <c r="BH184" s="119"/>
      <c r="BI184" s="120"/>
      <c r="BJ184" s="119"/>
      <c r="BK184" s="121"/>
      <c r="BL184" s="122"/>
      <c r="BM184" s="121"/>
    </row>
    <row r="185" spans="1:65" ht="15.95" customHeight="1">
      <c r="A185" s="114">
        <v>15</v>
      </c>
      <c r="B185" s="115">
        <v>0</v>
      </c>
      <c r="C185" s="116">
        <v>0</v>
      </c>
      <c r="D185" s="269">
        <v>0</v>
      </c>
      <c r="E185" s="270">
        <v>0</v>
      </c>
      <c r="F185" s="271">
        <v>0</v>
      </c>
      <c r="G185" s="270">
        <v>0</v>
      </c>
      <c r="H185" s="130">
        <v>0</v>
      </c>
      <c r="I185" s="128">
        <v>0</v>
      </c>
      <c r="J185" s="342">
        <v>0</v>
      </c>
      <c r="K185" s="341">
        <v>0</v>
      </c>
      <c r="L185" s="342">
        <v>0</v>
      </c>
      <c r="M185" s="341">
        <v>0</v>
      </c>
      <c r="N185" s="285">
        <v>0</v>
      </c>
      <c r="O185" s="284">
        <v>0</v>
      </c>
      <c r="P185" s="271">
        <v>0</v>
      </c>
      <c r="Q185" s="270">
        <v>0</v>
      </c>
      <c r="R185" s="271">
        <v>0</v>
      </c>
      <c r="S185" s="270">
        <v>0</v>
      </c>
      <c r="T185" s="271">
        <v>0</v>
      </c>
      <c r="U185" s="270">
        <v>0</v>
      </c>
      <c r="V185" s="130">
        <v>0</v>
      </c>
      <c r="W185" s="128">
        <v>0</v>
      </c>
      <c r="X185" s="342">
        <v>0</v>
      </c>
      <c r="Y185" s="341">
        <v>0</v>
      </c>
      <c r="Z185" s="342">
        <v>0</v>
      </c>
      <c r="AA185" s="341">
        <v>0</v>
      </c>
      <c r="AB185" s="285">
        <v>0</v>
      </c>
      <c r="AC185" s="284">
        <v>0</v>
      </c>
      <c r="AD185" s="271">
        <v>0</v>
      </c>
      <c r="AE185" s="270">
        <v>0</v>
      </c>
      <c r="AF185" s="129">
        <v>0</v>
      </c>
      <c r="AG185" s="131">
        <v>0</v>
      </c>
      <c r="AH185" s="132"/>
      <c r="AI185" s="126"/>
      <c r="AJ185" s="119"/>
      <c r="AK185" s="121"/>
      <c r="AL185" s="122"/>
      <c r="AM185" s="121"/>
      <c r="AN185" s="122"/>
      <c r="AO185" s="119"/>
      <c r="AP185" s="120"/>
      <c r="AQ185" s="119"/>
      <c r="AR185" s="121"/>
      <c r="AS185" s="122"/>
      <c r="AT185" s="121"/>
      <c r="AU185" s="122"/>
      <c r="AV185" s="119"/>
      <c r="AW185" s="120"/>
      <c r="AX185" s="119"/>
      <c r="AY185" s="121"/>
      <c r="AZ185" s="122"/>
      <c r="BA185" s="121"/>
      <c r="BB185" s="122"/>
      <c r="BC185" s="119"/>
      <c r="BD185" s="120"/>
      <c r="BE185" s="119"/>
      <c r="BF185" s="121"/>
      <c r="BG185" s="122"/>
      <c r="BH185" s="121"/>
      <c r="BI185" s="122"/>
      <c r="BJ185" s="122"/>
      <c r="BK185" s="121"/>
      <c r="BL185" s="122"/>
      <c r="BM185" s="121"/>
    </row>
    <row r="186" spans="1:65" ht="15.95" customHeight="1">
      <c r="A186" s="114">
        <v>16</v>
      </c>
      <c r="B186" s="115">
        <v>0</v>
      </c>
      <c r="C186" s="116">
        <v>0</v>
      </c>
      <c r="D186" s="269">
        <v>0</v>
      </c>
      <c r="E186" s="270">
        <v>0</v>
      </c>
      <c r="F186" s="271">
        <v>0</v>
      </c>
      <c r="G186" s="270">
        <v>0</v>
      </c>
      <c r="H186" s="130">
        <v>0</v>
      </c>
      <c r="I186" s="128">
        <v>0</v>
      </c>
      <c r="J186" s="342">
        <v>0</v>
      </c>
      <c r="K186" s="341">
        <v>0</v>
      </c>
      <c r="L186" s="342">
        <v>0</v>
      </c>
      <c r="M186" s="341">
        <v>0</v>
      </c>
      <c r="N186" s="285">
        <v>0</v>
      </c>
      <c r="O186" s="284">
        <v>0</v>
      </c>
      <c r="P186" s="271">
        <v>0</v>
      </c>
      <c r="Q186" s="270">
        <v>0</v>
      </c>
      <c r="R186" s="271">
        <v>0</v>
      </c>
      <c r="S186" s="270">
        <v>0</v>
      </c>
      <c r="T186" s="271">
        <v>0</v>
      </c>
      <c r="U186" s="270">
        <v>0</v>
      </c>
      <c r="V186" s="130">
        <v>0</v>
      </c>
      <c r="W186" s="128">
        <v>0</v>
      </c>
      <c r="X186" s="342">
        <v>0</v>
      </c>
      <c r="Y186" s="341">
        <v>0</v>
      </c>
      <c r="Z186" s="342">
        <v>0</v>
      </c>
      <c r="AA186" s="341">
        <v>0</v>
      </c>
      <c r="AB186" s="285">
        <v>0</v>
      </c>
      <c r="AC186" s="284">
        <v>0</v>
      </c>
      <c r="AD186" s="271">
        <v>0</v>
      </c>
      <c r="AE186" s="270">
        <v>0</v>
      </c>
      <c r="AF186" s="271">
        <v>0</v>
      </c>
      <c r="AG186" s="270">
        <v>0</v>
      </c>
      <c r="AH186" s="129">
        <v>0</v>
      </c>
      <c r="AI186" s="131">
        <v>0</v>
      </c>
      <c r="AJ186" s="132"/>
      <c r="AK186" s="126"/>
      <c r="AL186" s="119"/>
      <c r="AM186" s="121"/>
      <c r="AN186" s="122"/>
      <c r="AO186" s="121"/>
      <c r="AP186" s="122"/>
      <c r="AQ186" s="119"/>
      <c r="AR186" s="120"/>
      <c r="AS186" s="119"/>
      <c r="AT186" s="121"/>
      <c r="AU186" s="122"/>
      <c r="AV186" s="121"/>
      <c r="AW186" s="122"/>
      <c r="AX186" s="119"/>
      <c r="AY186" s="120"/>
      <c r="AZ186" s="119"/>
      <c r="BA186" s="121"/>
      <c r="BB186" s="122"/>
      <c r="BC186" s="121"/>
      <c r="BD186" s="122"/>
      <c r="BE186" s="119"/>
      <c r="BF186" s="120"/>
      <c r="BG186" s="119"/>
      <c r="BH186" s="121"/>
      <c r="BI186" s="122"/>
      <c r="BJ186" s="121"/>
      <c r="BK186" s="122"/>
      <c r="BL186" s="122"/>
      <c r="BM186" s="121"/>
    </row>
    <row r="187" spans="1:65" ht="15.95" customHeight="1">
      <c r="A187" s="114">
        <v>17</v>
      </c>
      <c r="B187" s="115">
        <v>0</v>
      </c>
      <c r="C187" s="116">
        <v>0</v>
      </c>
      <c r="D187" s="269">
        <v>0</v>
      </c>
      <c r="E187" s="270">
        <v>0</v>
      </c>
      <c r="F187" s="269">
        <v>0</v>
      </c>
      <c r="G187" s="270">
        <v>0</v>
      </c>
      <c r="H187" s="130">
        <v>0</v>
      </c>
      <c r="I187" s="128">
        <v>0</v>
      </c>
      <c r="J187" s="342">
        <v>0</v>
      </c>
      <c r="K187" s="341">
        <v>0</v>
      </c>
      <c r="L187" s="342">
        <v>0</v>
      </c>
      <c r="M187" s="341">
        <v>0</v>
      </c>
      <c r="N187" s="285">
        <v>0</v>
      </c>
      <c r="O187" s="284">
        <v>0</v>
      </c>
      <c r="P187" s="271">
        <v>0</v>
      </c>
      <c r="Q187" s="270">
        <v>0</v>
      </c>
      <c r="R187" s="271">
        <v>0</v>
      </c>
      <c r="S187" s="270">
        <v>0</v>
      </c>
      <c r="T187" s="271">
        <v>0</v>
      </c>
      <c r="U187" s="270">
        <v>0</v>
      </c>
      <c r="V187" s="130">
        <v>0</v>
      </c>
      <c r="W187" s="128">
        <v>0</v>
      </c>
      <c r="X187" s="342">
        <v>0</v>
      </c>
      <c r="Y187" s="341">
        <v>0</v>
      </c>
      <c r="Z187" s="342">
        <v>0</v>
      </c>
      <c r="AA187" s="341">
        <v>0</v>
      </c>
      <c r="AB187" s="285">
        <v>0</v>
      </c>
      <c r="AC187" s="284">
        <v>0</v>
      </c>
      <c r="AD187" s="271">
        <v>0</v>
      </c>
      <c r="AE187" s="270">
        <v>0</v>
      </c>
      <c r="AF187" s="271">
        <v>0</v>
      </c>
      <c r="AG187" s="270">
        <v>0</v>
      </c>
      <c r="AH187" s="271">
        <v>0</v>
      </c>
      <c r="AI187" s="270">
        <v>0</v>
      </c>
      <c r="AJ187" s="129">
        <v>0</v>
      </c>
      <c r="AK187" s="131">
        <v>0</v>
      </c>
      <c r="AL187" s="132"/>
      <c r="AM187" s="126"/>
      <c r="AN187" s="119"/>
      <c r="AO187" s="121"/>
      <c r="AP187" s="122"/>
      <c r="AQ187" s="121"/>
      <c r="AR187" s="122"/>
      <c r="AS187" s="119"/>
      <c r="AT187" s="120"/>
      <c r="AU187" s="119"/>
      <c r="AV187" s="121"/>
      <c r="AW187" s="122"/>
      <c r="AX187" s="121"/>
      <c r="AY187" s="122"/>
      <c r="AZ187" s="119"/>
      <c r="BA187" s="120"/>
      <c r="BB187" s="119"/>
      <c r="BC187" s="121"/>
      <c r="BD187" s="122"/>
      <c r="BE187" s="121"/>
      <c r="BF187" s="122"/>
      <c r="BG187" s="119"/>
      <c r="BH187" s="120"/>
      <c r="BI187" s="119"/>
      <c r="BJ187" s="121"/>
      <c r="BK187" s="122"/>
      <c r="BL187" s="121"/>
      <c r="BM187" s="122"/>
    </row>
    <row r="188" spans="1:65" ht="15.95" customHeight="1">
      <c r="A188" s="114">
        <v>18</v>
      </c>
      <c r="B188" s="115">
        <v>0</v>
      </c>
      <c r="C188" s="116">
        <v>0</v>
      </c>
      <c r="D188" s="269">
        <v>0</v>
      </c>
      <c r="E188" s="270">
        <v>0</v>
      </c>
      <c r="F188" s="269">
        <v>0</v>
      </c>
      <c r="G188" s="270">
        <v>0</v>
      </c>
      <c r="H188" s="130">
        <v>0</v>
      </c>
      <c r="I188" s="128">
        <v>0</v>
      </c>
      <c r="J188" s="342">
        <v>0</v>
      </c>
      <c r="K188" s="341">
        <v>0</v>
      </c>
      <c r="L188" s="342">
        <v>0</v>
      </c>
      <c r="M188" s="341">
        <v>0</v>
      </c>
      <c r="N188" s="285">
        <v>0</v>
      </c>
      <c r="O188" s="284">
        <v>0</v>
      </c>
      <c r="P188" s="271">
        <v>0</v>
      </c>
      <c r="Q188" s="270">
        <v>0</v>
      </c>
      <c r="R188" s="271">
        <v>0</v>
      </c>
      <c r="S188" s="270">
        <v>0</v>
      </c>
      <c r="T188" s="271">
        <v>0</v>
      </c>
      <c r="U188" s="270">
        <v>0</v>
      </c>
      <c r="V188" s="130">
        <v>0</v>
      </c>
      <c r="W188" s="128">
        <v>0</v>
      </c>
      <c r="X188" s="342">
        <v>0</v>
      </c>
      <c r="Y188" s="341">
        <v>0</v>
      </c>
      <c r="Z188" s="342">
        <v>0</v>
      </c>
      <c r="AA188" s="341">
        <v>0</v>
      </c>
      <c r="AB188" s="285">
        <v>0</v>
      </c>
      <c r="AC188" s="284">
        <v>0</v>
      </c>
      <c r="AD188" s="271">
        <v>0</v>
      </c>
      <c r="AE188" s="270">
        <v>0</v>
      </c>
      <c r="AF188" s="271">
        <v>0</v>
      </c>
      <c r="AG188" s="270">
        <v>0</v>
      </c>
      <c r="AH188" s="271">
        <v>0</v>
      </c>
      <c r="AI188" s="270">
        <v>0</v>
      </c>
      <c r="AJ188" s="130">
        <v>0</v>
      </c>
      <c r="AK188" s="128">
        <v>0</v>
      </c>
      <c r="AL188" s="129">
        <v>0</v>
      </c>
      <c r="AM188" s="131">
        <v>0</v>
      </c>
      <c r="AN188" s="132"/>
      <c r="AO188" s="126"/>
      <c r="AP188" s="119"/>
      <c r="AQ188" s="121"/>
      <c r="AR188" s="122"/>
      <c r="AS188" s="121"/>
      <c r="AT188" s="122"/>
      <c r="AU188" s="119"/>
      <c r="AV188" s="120"/>
      <c r="AW188" s="119"/>
      <c r="AX188" s="121"/>
      <c r="AY188" s="122"/>
      <c r="AZ188" s="121"/>
      <c r="BA188" s="122"/>
      <c r="BB188" s="119"/>
      <c r="BC188" s="120"/>
      <c r="BD188" s="119"/>
      <c r="BE188" s="121"/>
      <c r="BF188" s="122"/>
      <c r="BG188" s="121"/>
      <c r="BH188" s="122"/>
      <c r="BI188" s="119"/>
      <c r="BJ188" s="120"/>
      <c r="BK188" s="119"/>
      <c r="BL188" s="121"/>
      <c r="BM188" s="122"/>
    </row>
    <row r="189" spans="1:65" ht="15.95" customHeight="1">
      <c r="A189" s="114">
        <v>19</v>
      </c>
      <c r="B189" s="115">
        <v>0</v>
      </c>
      <c r="C189" s="116">
        <v>0</v>
      </c>
      <c r="D189" s="269">
        <v>0</v>
      </c>
      <c r="E189" s="270">
        <v>0</v>
      </c>
      <c r="F189" s="269">
        <v>0</v>
      </c>
      <c r="G189" s="270">
        <v>0</v>
      </c>
      <c r="H189" s="130">
        <v>0</v>
      </c>
      <c r="I189" s="128">
        <v>0</v>
      </c>
      <c r="J189" s="342">
        <v>0</v>
      </c>
      <c r="K189" s="341">
        <v>0</v>
      </c>
      <c r="L189" s="342">
        <v>0</v>
      </c>
      <c r="M189" s="341">
        <v>0</v>
      </c>
      <c r="N189" s="285">
        <v>0</v>
      </c>
      <c r="O189" s="284">
        <v>0</v>
      </c>
      <c r="P189" s="271">
        <v>0</v>
      </c>
      <c r="Q189" s="270">
        <v>0</v>
      </c>
      <c r="R189" s="271">
        <v>0</v>
      </c>
      <c r="S189" s="270">
        <v>0</v>
      </c>
      <c r="T189" s="271">
        <v>0</v>
      </c>
      <c r="U189" s="270">
        <v>0</v>
      </c>
      <c r="V189" s="130">
        <v>0</v>
      </c>
      <c r="W189" s="128">
        <v>0</v>
      </c>
      <c r="X189" s="342">
        <v>0</v>
      </c>
      <c r="Y189" s="341">
        <v>0</v>
      </c>
      <c r="Z189" s="342">
        <v>0</v>
      </c>
      <c r="AA189" s="341">
        <v>0</v>
      </c>
      <c r="AB189" s="285">
        <v>0</v>
      </c>
      <c r="AC189" s="284">
        <v>0</v>
      </c>
      <c r="AD189" s="271">
        <v>0</v>
      </c>
      <c r="AE189" s="270">
        <v>0</v>
      </c>
      <c r="AF189" s="271">
        <v>0</v>
      </c>
      <c r="AG189" s="270">
        <v>0</v>
      </c>
      <c r="AH189" s="271">
        <v>0</v>
      </c>
      <c r="AI189" s="270">
        <v>0</v>
      </c>
      <c r="AJ189" s="130">
        <v>0</v>
      </c>
      <c r="AK189" s="128">
        <v>0</v>
      </c>
      <c r="AL189" s="342">
        <v>0</v>
      </c>
      <c r="AM189" s="341">
        <v>0</v>
      </c>
      <c r="AN189" s="129">
        <v>0</v>
      </c>
      <c r="AO189" s="131">
        <v>0</v>
      </c>
      <c r="AP189" s="132"/>
      <c r="AQ189" s="126"/>
      <c r="AR189" s="119"/>
      <c r="AS189" s="121"/>
      <c r="AT189" s="122"/>
      <c r="AU189" s="121"/>
      <c r="AV189" s="122"/>
      <c r="AW189" s="119"/>
      <c r="AX189" s="120"/>
      <c r="AY189" s="119"/>
      <c r="AZ189" s="121"/>
      <c r="BA189" s="122"/>
      <c r="BB189" s="121"/>
      <c r="BC189" s="122"/>
      <c r="BD189" s="119"/>
      <c r="BE189" s="120"/>
      <c r="BF189" s="119"/>
      <c r="BG189" s="121"/>
      <c r="BH189" s="122"/>
      <c r="BI189" s="121"/>
      <c r="BJ189" s="122"/>
      <c r="BK189" s="121"/>
      <c r="BL189" s="122"/>
      <c r="BM189" s="121"/>
    </row>
    <row r="190" spans="1:65" ht="15.95" customHeight="1">
      <c r="A190" s="114">
        <v>20</v>
      </c>
      <c r="B190" s="115">
        <v>0</v>
      </c>
      <c r="C190" s="116">
        <v>0</v>
      </c>
      <c r="D190" s="269">
        <v>0</v>
      </c>
      <c r="E190" s="270">
        <v>0</v>
      </c>
      <c r="F190" s="271">
        <v>0</v>
      </c>
      <c r="G190" s="270">
        <v>0</v>
      </c>
      <c r="H190" s="130">
        <v>0</v>
      </c>
      <c r="I190" s="128">
        <v>0</v>
      </c>
      <c r="J190" s="342">
        <v>0</v>
      </c>
      <c r="K190" s="341">
        <v>0</v>
      </c>
      <c r="L190" s="342">
        <v>0</v>
      </c>
      <c r="M190" s="341">
        <v>0</v>
      </c>
      <c r="N190" s="285">
        <v>0</v>
      </c>
      <c r="O190" s="284">
        <v>0</v>
      </c>
      <c r="P190" s="271">
        <v>0</v>
      </c>
      <c r="Q190" s="270">
        <v>0</v>
      </c>
      <c r="R190" s="271">
        <v>0</v>
      </c>
      <c r="S190" s="270">
        <v>0</v>
      </c>
      <c r="T190" s="271">
        <v>0</v>
      </c>
      <c r="U190" s="270">
        <v>0</v>
      </c>
      <c r="V190" s="130">
        <v>0</v>
      </c>
      <c r="W190" s="128">
        <v>0</v>
      </c>
      <c r="X190" s="342">
        <v>0</v>
      </c>
      <c r="Y190" s="341">
        <v>0</v>
      </c>
      <c r="Z190" s="342">
        <v>0</v>
      </c>
      <c r="AA190" s="341">
        <v>0</v>
      </c>
      <c r="AB190" s="285">
        <v>0</v>
      </c>
      <c r="AC190" s="284">
        <v>0</v>
      </c>
      <c r="AD190" s="271">
        <v>0</v>
      </c>
      <c r="AE190" s="270">
        <v>0</v>
      </c>
      <c r="AF190" s="271">
        <v>0</v>
      </c>
      <c r="AG190" s="270">
        <v>0</v>
      </c>
      <c r="AH190" s="271">
        <v>0</v>
      </c>
      <c r="AI190" s="270">
        <v>0</v>
      </c>
      <c r="AJ190" s="130">
        <v>0</v>
      </c>
      <c r="AK190" s="128">
        <v>0</v>
      </c>
      <c r="AL190" s="342">
        <v>0</v>
      </c>
      <c r="AM190" s="341">
        <v>0</v>
      </c>
      <c r="AN190" s="342">
        <v>0</v>
      </c>
      <c r="AO190" s="341">
        <v>0</v>
      </c>
      <c r="AP190" s="129">
        <v>0</v>
      </c>
      <c r="AQ190" s="131">
        <v>0</v>
      </c>
      <c r="AR190" s="132"/>
      <c r="AS190" s="126"/>
      <c r="AT190" s="119"/>
      <c r="AU190" s="121"/>
      <c r="AV190" s="122"/>
      <c r="AW190" s="121"/>
      <c r="AX190" s="122"/>
      <c r="AY190" s="119"/>
      <c r="AZ190" s="120"/>
      <c r="BA190" s="119"/>
      <c r="BB190" s="121"/>
      <c r="BC190" s="122"/>
      <c r="BD190" s="121"/>
      <c r="BE190" s="122"/>
      <c r="BF190" s="119"/>
      <c r="BG190" s="120"/>
      <c r="BH190" s="119"/>
      <c r="BI190" s="121"/>
      <c r="BJ190" s="122"/>
      <c r="BK190" s="121"/>
      <c r="BL190" s="122"/>
      <c r="BM190" s="121"/>
    </row>
    <row r="191" spans="1:65" ht="15.95" customHeight="1">
      <c r="A191" s="114">
        <v>21</v>
      </c>
      <c r="B191" s="115">
        <v>0</v>
      </c>
      <c r="C191" s="116">
        <v>0</v>
      </c>
      <c r="D191" s="269">
        <v>0</v>
      </c>
      <c r="E191" s="270">
        <v>0</v>
      </c>
      <c r="F191" s="271">
        <v>0</v>
      </c>
      <c r="G191" s="270">
        <v>0</v>
      </c>
      <c r="H191" s="130">
        <v>0</v>
      </c>
      <c r="I191" s="128">
        <v>0</v>
      </c>
      <c r="J191" s="342">
        <v>0</v>
      </c>
      <c r="K191" s="341">
        <v>0</v>
      </c>
      <c r="L191" s="342">
        <v>0</v>
      </c>
      <c r="M191" s="341">
        <v>0</v>
      </c>
      <c r="N191" s="285">
        <v>0</v>
      </c>
      <c r="O191" s="284">
        <v>0</v>
      </c>
      <c r="P191" s="271">
        <v>0</v>
      </c>
      <c r="Q191" s="270">
        <v>0</v>
      </c>
      <c r="R191" s="271">
        <v>0</v>
      </c>
      <c r="S191" s="270">
        <v>0</v>
      </c>
      <c r="T191" s="271">
        <v>0</v>
      </c>
      <c r="U191" s="270">
        <v>0</v>
      </c>
      <c r="V191" s="130">
        <v>0</v>
      </c>
      <c r="W191" s="128">
        <v>0</v>
      </c>
      <c r="X191" s="342">
        <v>0</v>
      </c>
      <c r="Y191" s="341">
        <v>0</v>
      </c>
      <c r="Z191" s="342">
        <v>0</v>
      </c>
      <c r="AA191" s="341">
        <v>0</v>
      </c>
      <c r="AB191" s="285">
        <v>0</v>
      </c>
      <c r="AC191" s="284">
        <v>0</v>
      </c>
      <c r="AD191" s="271">
        <v>0</v>
      </c>
      <c r="AE191" s="270">
        <v>0</v>
      </c>
      <c r="AF191" s="271">
        <v>0</v>
      </c>
      <c r="AG191" s="270">
        <v>0</v>
      </c>
      <c r="AH191" s="271">
        <v>0</v>
      </c>
      <c r="AI191" s="270">
        <v>0</v>
      </c>
      <c r="AJ191" s="130">
        <v>0</v>
      </c>
      <c r="AK191" s="128">
        <v>0</v>
      </c>
      <c r="AL191" s="342">
        <v>0</v>
      </c>
      <c r="AM191" s="341">
        <v>0</v>
      </c>
      <c r="AN191" s="342">
        <v>0</v>
      </c>
      <c r="AO191" s="341">
        <v>0</v>
      </c>
      <c r="AP191" s="285">
        <v>0</v>
      </c>
      <c r="AQ191" s="284">
        <v>0</v>
      </c>
      <c r="AR191" s="129">
        <v>0</v>
      </c>
      <c r="AS191" s="131">
        <v>0</v>
      </c>
      <c r="AT191" s="132"/>
      <c r="AU191" s="126"/>
      <c r="AV191" s="119"/>
      <c r="AW191" s="121"/>
      <c r="AX191" s="122"/>
      <c r="AY191" s="121"/>
      <c r="AZ191" s="122"/>
      <c r="BA191" s="119"/>
      <c r="BB191" s="120"/>
      <c r="BC191" s="119"/>
      <c r="BD191" s="121"/>
      <c r="BE191" s="122"/>
      <c r="BF191" s="121"/>
      <c r="BG191" s="122"/>
      <c r="BH191" s="119"/>
      <c r="BI191" s="120"/>
      <c r="BJ191" s="119"/>
      <c r="BK191" s="121"/>
      <c r="BL191" s="122"/>
      <c r="BM191" s="121"/>
    </row>
    <row r="192" spans="1:65" ht="15.95" customHeight="1">
      <c r="A192" s="114">
        <v>22</v>
      </c>
      <c r="B192" s="115">
        <v>0</v>
      </c>
      <c r="C192" s="116">
        <v>0</v>
      </c>
      <c r="D192" s="269">
        <v>0</v>
      </c>
      <c r="E192" s="270">
        <v>0</v>
      </c>
      <c r="F192" s="271">
        <v>0</v>
      </c>
      <c r="G192" s="270">
        <v>0</v>
      </c>
      <c r="H192" s="130">
        <v>0</v>
      </c>
      <c r="I192" s="128">
        <v>0</v>
      </c>
      <c r="J192" s="342">
        <v>0</v>
      </c>
      <c r="K192" s="341">
        <v>0</v>
      </c>
      <c r="L192" s="342">
        <v>0</v>
      </c>
      <c r="M192" s="341">
        <v>0</v>
      </c>
      <c r="N192" s="285">
        <v>0</v>
      </c>
      <c r="O192" s="284">
        <v>0</v>
      </c>
      <c r="P192" s="271">
        <v>0</v>
      </c>
      <c r="Q192" s="270">
        <v>0</v>
      </c>
      <c r="R192" s="271">
        <v>0</v>
      </c>
      <c r="S192" s="270">
        <v>0</v>
      </c>
      <c r="T192" s="271">
        <v>0</v>
      </c>
      <c r="U192" s="270">
        <v>0</v>
      </c>
      <c r="V192" s="130">
        <v>0</v>
      </c>
      <c r="W192" s="128">
        <v>0</v>
      </c>
      <c r="X192" s="342">
        <v>0</v>
      </c>
      <c r="Y192" s="341">
        <v>0</v>
      </c>
      <c r="Z192" s="342">
        <v>0</v>
      </c>
      <c r="AA192" s="341">
        <v>0</v>
      </c>
      <c r="AB192" s="285">
        <v>0</v>
      </c>
      <c r="AC192" s="284">
        <v>0</v>
      </c>
      <c r="AD192" s="271">
        <v>0</v>
      </c>
      <c r="AE192" s="270">
        <v>0</v>
      </c>
      <c r="AF192" s="271">
        <v>0</v>
      </c>
      <c r="AG192" s="270">
        <v>0</v>
      </c>
      <c r="AH192" s="271">
        <v>0</v>
      </c>
      <c r="AI192" s="270">
        <v>0</v>
      </c>
      <c r="AJ192" s="130">
        <v>0</v>
      </c>
      <c r="AK192" s="128">
        <v>0</v>
      </c>
      <c r="AL192" s="342">
        <v>0</v>
      </c>
      <c r="AM192" s="341">
        <v>0</v>
      </c>
      <c r="AN192" s="342">
        <v>0</v>
      </c>
      <c r="AO192" s="341">
        <v>0</v>
      </c>
      <c r="AP192" s="285">
        <v>0</v>
      </c>
      <c r="AQ192" s="284">
        <v>0</v>
      </c>
      <c r="AR192" s="271">
        <v>0</v>
      </c>
      <c r="AS192" s="270">
        <v>0</v>
      </c>
      <c r="AT192" s="129">
        <v>0</v>
      </c>
      <c r="AU192" s="131">
        <v>0</v>
      </c>
      <c r="AV192" s="132"/>
      <c r="AW192" s="126"/>
      <c r="AX192" s="119"/>
      <c r="AY192" s="121"/>
      <c r="AZ192" s="122"/>
      <c r="BA192" s="121"/>
      <c r="BB192" s="122"/>
      <c r="BC192" s="119"/>
      <c r="BD192" s="120"/>
      <c r="BE192" s="119"/>
      <c r="BF192" s="121"/>
      <c r="BG192" s="122"/>
      <c r="BH192" s="121"/>
      <c r="BI192" s="122"/>
      <c r="BJ192" s="119"/>
      <c r="BK192" s="120"/>
      <c r="BL192" s="119"/>
      <c r="BM192" s="121"/>
    </row>
    <row r="193" spans="1:65" ht="15.95" customHeight="1">
      <c r="A193" s="114">
        <v>23</v>
      </c>
      <c r="B193" s="115">
        <v>0</v>
      </c>
      <c r="C193" s="116">
        <v>0</v>
      </c>
      <c r="D193" s="269">
        <v>0</v>
      </c>
      <c r="E193" s="270">
        <v>0</v>
      </c>
      <c r="F193" s="269">
        <v>0</v>
      </c>
      <c r="G193" s="270">
        <v>0</v>
      </c>
      <c r="H193" s="130">
        <v>0</v>
      </c>
      <c r="I193" s="128">
        <v>0</v>
      </c>
      <c r="J193" s="342">
        <v>0</v>
      </c>
      <c r="K193" s="341">
        <v>0</v>
      </c>
      <c r="L193" s="342">
        <v>0</v>
      </c>
      <c r="M193" s="341">
        <v>0</v>
      </c>
      <c r="N193" s="285">
        <v>0</v>
      </c>
      <c r="O193" s="284">
        <v>0</v>
      </c>
      <c r="P193" s="271">
        <v>0</v>
      </c>
      <c r="Q193" s="270">
        <v>0</v>
      </c>
      <c r="R193" s="271">
        <v>0</v>
      </c>
      <c r="S193" s="270">
        <v>0</v>
      </c>
      <c r="T193" s="271">
        <v>0</v>
      </c>
      <c r="U193" s="270">
        <v>0</v>
      </c>
      <c r="V193" s="130">
        <v>0</v>
      </c>
      <c r="W193" s="128">
        <v>0</v>
      </c>
      <c r="X193" s="342">
        <v>0</v>
      </c>
      <c r="Y193" s="341">
        <v>0</v>
      </c>
      <c r="Z193" s="342">
        <v>0</v>
      </c>
      <c r="AA193" s="341">
        <v>0</v>
      </c>
      <c r="AB193" s="285">
        <v>0</v>
      </c>
      <c r="AC193" s="284">
        <v>0</v>
      </c>
      <c r="AD193" s="271">
        <v>0</v>
      </c>
      <c r="AE193" s="270">
        <v>0</v>
      </c>
      <c r="AF193" s="271">
        <v>0</v>
      </c>
      <c r="AG193" s="270">
        <v>0</v>
      </c>
      <c r="AH193" s="271">
        <v>0</v>
      </c>
      <c r="AI193" s="270">
        <v>0</v>
      </c>
      <c r="AJ193" s="130">
        <v>0</v>
      </c>
      <c r="AK193" s="128">
        <v>0</v>
      </c>
      <c r="AL193" s="342">
        <v>0</v>
      </c>
      <c r="AM193" s="341">
        <v>0</v>
      </c>
      <c r="AN193" s="342">
        <v>0</v>
      </c>
      <c r="AO193" s="341">
        <v>0</v>
      </c>
      <c r="AP193" s="285">
        <v>0</v>
      </c>
      <c r="AQ193" s="284">
        <v>0</v>
      </c>
      <c r="AR193" s="271">
        <v>0</v>
      </c>
      <c r="AS193" s="270">
        <v>0</v>
      </c>
      <c r="AT193" s="271">
        <v>0</v>
      </c>
      <c r="AU193" s="270">
        <v>0</v>
      </c>
      <c r="AV193" s="129">
        <v>0</v>
      </c>
      <c r="AW193" s="131">
        <v>0</v>
      </c>
      <c r="AX193" s="132"/>
      <c r="AY193" s="126"/>
      <c r="AZ193" s="119"/>
      <c r="BA193" s="121"/>
      <c r="BB193" s="122"/>
      <c r="BC193" s="121"/>
      <c r="BD193" s="122"/>
      <c r="BE193" s="119"/>
      <c r="BF193" s="120"/>
      <c r="BG193" s="119"/>
      <c r="BH193" s="121"/>
      <c r="BI193" s="122"/>
      <c r="BJ193" s="121"/>
      <c r="BK193" s="122"/>
      <c r="BL193" s="122"/>
      <c r="BM193" s="121"/>
    </row>
    <row r="194" spans="1:65" ht="15.95" customHeight="1">
      <c r="A194" s="114">
        <v>24</v>
      </c>
      <c r="B194" s="115">
        <v>0</v>
      </c>
      <c r="C194" s="116">
        <v>0</v>
      </c>
      <c r="D194" s="269">
        <v>0</v>
      </c>
      <c r="E194" s="270">
        <v>0</v>
      </c>
      <c r="F194" s="269">
        <v>0</v>
      </c>
      <c r="G194" s="270">
        <v>0</v>
      </c>
      <c r="H194" s="130">
        <v>0</v>
      </c>
      <c r="I194" s="128">
        <v>0</v>
      </c>
      <c r="J194" s="342">
        <v>0</v>
      </c>
      <c r="K194" s="341">
        <v>0</v>
      </c>
      <c r="L194" s="342">
        <v>0</v>
      </c>
      <c r="M194" s="341">
        <v>0</v>
      </c>
      <c r="N194" s="285">
        <v>0</v>
      </c>
      <c r="O194" s="284">
        <v>0</v>
      </c>
      <c r="P194" s="271">
        <v>0</v>
      </c>
      <c r="Q194" s="270">
        <v>0</v>
      </c>
      <c r="R194" s="271">
        <v>0</v>
      </c>
      <c r="S194" s="270">
        <v>0</v>
      </c>
      <c r="T194" s="271">
        <v>0</v>
      </c>
      <c r="U194" s="270">
        <v>0</v>
      </c>
      <c r="V194" s="130">
        <v>0</v>
      </c>
      <c r="W194" s="128">
        <v>0</v>
      </c>
      <c r="X194" s="342">
        <v>0</v>
      </c>
      <c r="Y194" s="341">
        <v>0</v>
      </c>
      <c r="Z194" s="342">
        <v>0</v>
      </c>
      <c r="AA194" s="341">
        <v>0</v>
      </c>
      <c r="AB194" s="285">
        <v>0</v>
      </c>
      <c r="AC194" s="284">
        <v>0</v>
      </c>
      <c r="AD194" s="271">
        <v>0</v>
      </c>
      <c r="AE194" s="270">
        <v>0</v>
      </c>
      <c r="AF194" s="271">
        <v>0</v>
      </c>
      <c r="AG194" s="270">
        <v>0</v>
      </c>
      <c r="AH194" s="271">
        <v>0</v>
      </c>
      <c r="AI194" s="270">
        <v>0</v>
      </c>
      <c r="AJ194" s="130">
        <v>0</v>
      </c>
      <c r="AK194" s="128">
        <v>0</v>
      </c>
      <c r="AL194" s="342">
        <v>0</v>
      </c>
      <c r="AM194" s="341">
        <v>0</v>
      </c>
      <c r="AN194" s="342">
        <v>0</v>
      </c>
      <c r="AO194" s="341">
        <v>0</v>
      </c>
      <c r="AP194" s="285">
        <v>0</v>
      </c>
      <c r="AQ194" s="284">
        <v>0</v>
      </c>
      <c r="AR194" s="271">
        <v>0</v>
      </c>
      <c r="AS194" s="270">
        <v>0</v>
      </c>
      <c r="AT194" s="271">
        <v>0</v>
      </c>
      <c r="AU194" s="270">
        <v>0</v>
      </c>
      <c r="AV194" s="271">
        <v>0</v>
      </c>
      <c r="AW194" s="270">
        <v>0</v>
      </c>
      <c r="AX194" s="129">
        <v>0</v>
      </c>
      <c r="AY194" s="131">
        <v>0</v>
      </c>
      <c r="AZ194" s="132"/>
      <c r="BA194" s="126"/>
      <c r="BB194" s="119"/>
      <c r="BC194" s="121"/>
      <c r="BD194" s="122"/>
      <c r="BE194" s="121"/>
      <c r="BF194" s="122"/>
      <c r="BG194" s="119"/>
      <c r="BH194" s="120"/>
      <c r="BI194" s="119"/>
      <c r="BJ194" s="121"/>
      <c r="BK194" s="122"/>
      <c r="BL194" s="121"/>
      <c r="BM194" s="122"/>
    </row>
    <row r="195" spans="1:65" ht="15.95" customHeight="1">
      <c r="A195" s="114">
        <v>25</v>
      </c>
      <c r="B195" s="115">
        <v>0</v>
      </c>
      <c r="C195" s="116">
        <v>0</v>
      </c>
      <c r="D195" s="269">
        <v>0</v>
      </c>
      <c r="E195" s="270">
        <v>0</v>
      </c>
      <c r="F195" s="269">
        <v>0</v>
      </c>
      <c r="G195" s="270">
        <v>0</v>
      </c>
      <c r="H195" s="130">
        <v>0</v>
      </c>
      <c r="I195" s="128">
        <v>0</v>
      </c>
      <c r="J195" s="342">
        <v>0</v>
      </c>
      <c r="K195" s="341">
        <v>0</v>
      </c>
      <c r="L195" s="342">
        <v>0</v>
      </c>
      <c r="M195" s="341">
        <v>0</v>
      </c>
      <c r="N195" s="285">
        <v>0</v>
      </c>
      <c r="O195" s="284">
        <v>0</v>
      </c>
      <c r="P195" s="271">
        <v>0</v>
      </c>
      <c r="Q195" s="270">
        <v>0</v>
      </c>
      <c r="R195" s="271">
        <v>0</v>
      </c>
      <c r="S195" s="270">
        <v>0</v>
      </c>
      <c r="T195" s="271">
        <v>0</v>
      </c>
      <c r="U195" s="270">
        <v>0</v>
      </c>
      <c r="V195" s="130">
        <v>0</v>
      </c>
      <c r="W195" s="128">
        <v>0</v>
      </c>
      <c r="X195" s="342">
        <v>0</v>
      </c>
      <c r="Y195" s="341">
        <v>0</v>
      </c>
      <c r="Z195" s="342">
        <v>0</v>
      </c>
      <c r="AA195" s="341">
        <v>0</v>
      </c>
      <c r="AB195" s="285">
        <v>0</v>
      </c>
      <c r="AC195" s="284">
        <v>0</v>
      </c>
      <c r="AD195" s="271">
        <v>0</v>
      </c>
      <c r="AE195" s="270">
        <v>0</v>
      </c>
      <c r="AF195" s="271">
        <v>0</v>
      </c>
      <c r="AG195" s="270">
        <v>0</v>
      </c>
      <c r="AH195" s="271">
        <v>0</v>
      </c>
      <c r="AI195" s="270">
        <v>0</v>
      </c>
      <c r="AJ195" s="130">
        <v>0</v>
      </c>
      <c r="AK195" s="128">
        <v>0</v>
      </c>
      <c r="AL195" s="342">
        <v>0</v>
      </c>
      <c r="AM195" s="341">
        <v>0</v>
      </c>
      <c r="AN195" s="342">
        <v>0</v>
      </c>
      <c r="AO195" s="341">
        <v>0</v>
      </c>
      <c r="AP195" s="285">
        <v>0</v>
      </c>
      <c r="AQ195" s="284">
        <v>0</v>
      </c>
      <c r="AR195" s="271">
        <v>0</v>
      </c>
      <c r="AS195" s="270">
        <v>0</v>
      </c>
      <c r="AT195" s="271">
        <v>0</v>
      </c>
      <c r="AU195" s="270">
        <v>0</v>
      </c>
      <c r="AV195" s="271">
        <v>0</v>
      </c>
      <c r="AW195" s="270">
        <v>0</v>
      </c>
      <c r="AX195" s="130">
        <v>0</v>
      </c>
      <c r="AY195" s="128">
        <v>0</v>
      </c>
      <c r="AZ195" s="129">
        <v>0</v>
      </c>
      <c r="BA195" s="131">
        <v>0</v>
      </c>
      <c r="BB195" s="132"/>
      <c r="BC195" s="126"/>
      <c r="BD195" s="119"/>
      <c r="BE195" s="121"/>
      <c r="BF195" s="122"/>
      <c r="BG195" s="121"/>
      <c r="BH195" s="122"/>
      <c r="BI195" s="119"/>
      <c r="BJ195" s="120"/>
      <c r="BK195" s="119"/>
      <c r="BL195" s="121"/>
      <c r="BM195" s="122"/>
    </row>
    <row r="196" spans="1:65" ht="15.95" customHeight="1">
      <c r="A196" s="114">
        <v>26</v>
      </c>
      <c r="B196" s="115">
        <v>0</v>
      </c>
      <c r="C196" s="116">
        <v>0</v>
      </c>
      <c r="D196" s="269">
        <v>0</v>
      </c>
      <c r="E196" s="270">
        <v>0</v>
      </c>
      <c r="F196" s="269">
        <v>0</v>
      </c>
      <c r="G196" s="270">
        <v>0</v>
      </c>
      <c r="H196" s="130">
        <v>0</v>
      </c>
      <c r="I196" s="128">
        <v>0</v>
      </c>
      <c r="J196" s="342">
        <v>0</v>
      </c>
      <c r="K196" s="341">
        <v>0</v>
      </c>
      <c r="L196" s="342">
        <v>0</v>
      </c>
      <c r="M196" s="341">
        <v>0</v>
      </c>
      <c r="N196" s="285">
        <v>0</v>
      </c>
      <c r="O196" s="284">
        <v>0</v>
      </c>
      <c r="P196" s="271">
        <v>0</v>
      </c>
      <c r="Q196" s="270">
        <v>0</v>
      </c>
      <c r="R196" s="271">
        <v>0</v>
      </c>
      <c r="S196" s="270">
        <v>0</v>
      </c>
      <c r="T196" s="271">
        <v>0</v>
      </c>
      <c r="U196" s="270">
        <v>0</v>
      </c>
      <c r="V196" s="130">
        <v>0</v>
      </c>
      <c r="W196" s="128">
        <v>0</v>
      </c>
      <c r="X196" s="342">
        <v>0</v>
      </c>
      <c r="Y196" s="341">
        <v>0</v>
      </c>
      <c r="Z196" s="342">
        <v>0</v>
      </c>
      <c r="AA196" s="341">
        <v>0</v>
      </c>
      <c r="AB196" s="285">
        <v>0</v>
      </c>
      <c r="AC196" s="284">
        <v>0</v>
      </c>
      <c r="AD196" s="271">
        <v>0</v>
      </c>
      <c r="AE196" s="270">
        <v>0</v>
      </c>
      <c r="AF196" s="271">
        <v>0</v>
      </c>
      <c r="AG196" s="270">
        <v>0</v>
      </c>
      <c r="AH196" s="271">
        <v>0</v>
      </c>
      <c r="AI196" s="270">
        <v>0</v>
      </c>
      <c r="AJ196" s="130">
        <v>0</v>
      </c>
      <c r="AK196" s="128">
        <v>0</v>
      </c>
      <c r="AL196" s="342">
        <v>0</v>
      </c>
      <c r="AM196" s="341">
        <v>0</v>
      </c>
      <c r="AN196" s="342">
        <v>0</v>
      </c>
      <c r="AO196" s="341">
        <v>0</v>
      </c>
      <c r="AP196" s="285">
        <v>0</v>
      </c>
      <c r="AQ196" s="284">
        <v>0</v>
      </c>
      <c r="AR196" s="271">
        <v>0</v>
      </c>
      <c r="AS196" s="270">
        <v>0</v>
      </c>
      <c r="AT196" s="271">
        <v>0</v>
      </c>
      <c r="AU196" s="270">
        <v>0</v>
      </c>
      <c r="AV196" s="271">
        <v>0</v>
      </c>
      <c r="AW196" s="270">
        <v>0</v>
      </c>
      <c r="AX196" s="130">
        <v>0</v>
      </c>
      <c r="AY196" s="128">
        <v>0</v>
      </c>
      <c r="AZ196" s="342">
        <v>0</v>
      </c>
      <c r="BA196" s="341">
        <v>0</v>
      </c>
      <c r="BB196" s="129">
        <v>0</v>
      </c>
      <c r="BC196" s="118">
        <v>0</v>
      </c>
      <c r="BD196" s="125"/>
      <c r="BE196" s="126"/>
      <c r="BF196" s="119"/>
      <c r="BG196" s="121"/>
      <c r="BH196" s="122"/>
      <c r="BI196" s="121"/>
      <c r="BJ196" s="122"/>
      <c r="BK196" s="119"/>
      <c r="BL196" s="120"/>
      <c r="BM196" s="119"/>
    </row>
    <row r="197" spans="1:65" ht="15.95" customHeight="1">
      <c r="A197" s="114">
        <v>27</v>
      </c>
      <c r="B197" s="115">
        <v>0</v>
      </c>
      <c r="C197" s="116">
        <v>0</v>
      </c>
      <c r="D197" s="269">
        <v>0</v>
      </c>
      <c r="E197" s="270">
        <v>0</v>
      </c>
      <c r="F197" s="269">
        <v>0</v>
      </c>
      <c r="G197" s="270">
        <v>0</v>
      </c>
      <c r="H197" s="130">
        <v>0</v>
      </c>
      <c r="I197" s="128">
        <v>0</v>
      </c>
      <c r="J197" s="342">
        <v>0</v>
      </c>
      <c r="K197" s="341">
        <v>0</v>
      </c>
      <c r="L197" s="342">
        <v>0</v>
      </c>
      <c r="M197" s="341">
        <v>0</v>
      </c>
      <c r="N197" s="285">
        <v>0</v>
      </c>
      <c r="O197" s="284">
        <v>0</v>
      </c>
      <c r="P197" s="271">
        <v>0</v>
      </c>
      <c r="Q197" s="270">
        <v>0</v>
      </c>
      <c r="R197" s="271">
        <v>0</v>
      </c>
      <c r="S197" s="270">
        <v>0</v>
      </c>
      <c r="T197" s="271">
        <v>0</v>
      </c>
      <c r="U197" s="270">
        <v>0</v>
      </c>
      <c r="V197" s="130">
        <v>0</v>
      </c>
      <c r="W197" s="128">
        <v>0</v>
      </c>
      <c r="X197" s="342">
        <v>0</v>
      </c>
      <c r="Y197" s="341">
        <v>0</v>
      </c>
      <c r="Z197" s="342">
        <v>0</v>
      </c>
      <c r="AA197" s="341">
        <v>0</v>
      </c>
      <c r="AB197" s="285">
        <v>0</v>
      </c>
      <c r="AC197" s="284">
        <v>0</v>
      </c>
      <c r="AD197" s="271">
        <v>0</v>
      </c>
      <c r="AE197" s="270">
        <v>0</v>
      </c>
      <c r="AF197" s="271">
        <v>0</v>
      </c>
      <c r="AG197" s="270">
        <v>0</v>
      </c>
      <c r="AH197" s="271">
        <v>0</v>
      </c>
      <c r="AI197" s="270">
        <v>0</v>
      </c>
      <c r="AJ197" s="130">
        <v>0</v>
      </c>
      <c r="AK197" s="128">
        <v>0</v>
      </c>
      <c r="AL197" s="342">
        <v>0</v>
      </c>
      <c r="AM197" s="341">
        <v>0</v>
      </c>
      <c r="AN197" s="342">
        <v>0</v>
      </c>
      <c r="AO197" s="341">
        <v>0</v>
      </c>
      <c r="AP197" s="285">
        <v>0</v>
      </c>
      <c r="AQ197" s="284">
        <v>0</v>
      </c>
      <c r="AR197" s="271">
        <v>0</v>
      </c>
      <c r="AS197" s="270">
        <v>0</v>
      </c>
      <c r="AT197" s="271">
        <v>0</v>
      </c>
      <c r="AU197" s="270">
        <v>0</v>
      </c>
      <c r="AV197" s="271">
        <v>0</v>
      </c>
      <c r="AW197" s="270">
        <v>0</v>
      </c>
      <c r="AX197" s="130">
        <v>0</v>
      </c>
      <c r="AY197" s="128">
        <v>0</v>
      </c>
      <c r="AZ197" s="342">
        <v>0</v>
      </c>
      <c r="BA197" s="341">
        <v>0</v>
      </c>
      <c r="BB197" s="342">
        <v>0</v>
      </c>
      <c r="BC197" s="341">
        <v>0</v>
      </c>
      <c r="BD197" s="129">
        <v>0</v>
      </c>
      <c r="BE197" s="118">
        <v>0</v>
      </c>
      <c r="BF197" s="125"/>
      <c r="BG197" s="126"/>
      <c r="BH197" s="119"/>
      <c r="BI197" s="121"/>
      <c r="BJ197" s="122"/>
      <c r="BK197" s="121"/>
      <c r="BL197" s="122"/>
      <c r="BM197" s="119"/>
    </row>
    <row r="198" spans="1:65" ht="15.95" customHeight="1">
      <c r="A198" s="114">
        <v>28</v>
      </c>
      <c r="B198" s="115">
        <v>0</v>
      </c>
      <c r="C198" s="116">
        <v>0</v>
      </c>
      <c r="D198" s="269">
        <v>0</v>
      </c>
      <c r="E198" s="270">
        <v>0</v>
      </c>
      <c r="F198" s="269">
        <v>0</v>
      </c>
      <c r="G198" s="270">
        <v>0</v>
      </c>
      <c r="H198" s="130">
        <v>0</v>
      </c>
      <c r="I198" s="128">
        <v>0</v>
      </c>
      <c r="J198" s="342">
        <v>0</v>
      </c>
      <c r="K198" s="341">
        <v>0</v>
      </c>
      <c r="L198" s="342">
        <v>0</v>
      </c>
      <c r="M198" s="341">
        <v>0</v>
      </c>
      <c r="N198" s="285">
        <v>0</v>
      </c>
      <c r="O198" s="284">
        <v>0</v>
      </c>
      <c r="P198" s="271">
        <v>0</v>
      </c>
      <c r="Q198" s="270">
        <v>0</v>
      </c>
      <c r="R198" s="271">
        <v>0</v>
      </c>
      <c r="S198" s="270">
        <v>0</v>
      </c>
      <c r="T198" s="271">
        <v>0</v>
      </c>
      <c r="U198" s="270">
        <v>0</v>
      </c>
      <c r="V198" s="130">
        <v>0</v>
      </c>
      <c r="W198" s="128">
        <v>0</v>
      </c>
      <c r="X198" s="342">
        <v>0</v>
      </c>
      <c r="Y198" s="341">
        <v>0</v>
      </c>
      <c r="Z198" s="342">
        <v>0</v>
      </c>
      <c r="AA198" s="341">
        <v>0</v>
      </c>
      <c r="AB198" s="285">
        <v>0</v>
      </c>
      <c r="AC198" s="284">
        <v>0</v>
      </c>
      <c r="AD198" s="271">
        <v>0</v>
      </c>
      <c r="AE198" s="270">
        <v>0</v>
      </c>
      <c r="AF198" s="271">
        <v>0</v>
      </c>
      <c r="AG198" s="270">
        <v>0</v>
      </c>
      <c r="AH198" s="271">
        <v>0</v>
      </c>
      <c r="AI198" s="270">
        <v>0</v>
      </c>
      <c r="AJ198" s="130">
        <v>0</v>
      </c>
      <c r="AK198" s="128">
        <v>0</v>
      </c>
      <c r="AL198" s="342">
        <v>0</v>
      </c>
      <c r="AM198" s="341">
        <v>0</v>
      </c>
      <c r="AN198" s="342">
        <v>0</v>
      </c>
      <c r="AO198" s="341">
        <v>0</v>
      </c>
      <c r="AP198" s="285">
        <v>0</v>
      </c>
      <c r="AQ198" s="284">
        <v>0</v>
      </c>
      <c r="AR198" s="271">
        <v>0</v>
      </c>
      <c r="AS198" s="270">
        <v>0</v>
      </c>
      <c r="AT198" s="271">
        <v>0</v>
      </c>
      <c r="AU198" s="270">
        <v>0</v>
      </c>
      <c r="AV198" s="271">
        <v>0</v>
      </c>
      <c r="AW198" s="270">
        <v>0</v>
      </c>
      <c r="AX198" s="130">
        <v>0</v>
      </c>
      <c r="AY198" s="128">
        <v>0</v>
      </c>
      <c r="AZ198" s="342">
        <v>0</v>
      </c>
      <c r="BA198" s="341">
        <v>0</v>
      </c>
      <c r="BB198" s="342">
        <v>0</v>
      </c>
      <c r="BC198" s="341">
        <v>0</v>
      </c>
      <c r="BD198" s="285">
        <v>0</v>
      </c>
      <c r="BE198" s="284">
        <v>0</v>
      </c>
      <c r="BF198" s="129">
        <v>0</v>
      </c>
      <c r="BG198" s="118">
        <v>0</v>
      </c>
      <c r="BH198" s="125"/>
      <c r="BI198" s="126"/>
      <c r="BJ198" s="119"/>
      <c r="BK198" s="121"/>
      <c r="BL198" s="122"/>
      <c r="BM198" s="121"/>
    </row>
    <row r="199" spans="1:65" ht="15.95" customHeight="1">
      <c r="A199" s="114">
        <v>29</v>
      </c>
      <c r="B199" s="115">
        <v>0</v>
      </c>
      <c r="C199" s="116">
        <v>0</v>
      </c>
      <c r="D199" s="269">
        <v>0</v>
      </c>
      <c r="E199" s="270">
        <v>0</v>
      </c>
      <c r="F199" s="269">
        <v>0</v>
      </c>
      <c r="G199" s="270">
        <v>0</v>
      </c>
      <c r="H199" s="130">
        <v>0</v>
      </c>
      <c r="I199" s="128">
        <v>0</v>
      </c>
      <c r="J199" s="342">
        <v>0</v>
      </c>
      <c r="K199" s="341">
        <v>0</v>
      </c>
      <c r="L199" s="342">
        <v>0</v>
      </c>
      <c r="M199" s="341">
        <v>0</v>
      </c>
      <c r="N199" s="285">
        <v>0</v>
      </c>
      <c r="O199" s="284">
        <v>0</v>
      </c>
      <c r="P199" s="271">
        <v>0</v>
      </c>
      <c r="Q199" s="270">
        <v>0</v>
      </c>
      <c r="R199" s="271">
        <v>0</v>
      </c>
      <c r="S199" s="270">
        <v>0</v>
      </c>
      <c r="T199" s="271">
        <v>0</v>
      </c>
      <c r="U199" s="270">
        <v>0</v>
      </c>
      <c r="V199" s="130">
        <v>0</v>
      </c>
      <c r="W199" s="128">
        <v>0</v>
      </c>
      <c r="X199" s="342">
        <v>0</v>
      </c>
      <c r="Y199" s="341">
        <v>0</v>
      </c>
      <c r="Z199" s="342">
        <v>0</v>
      </c>
      <c r="AA199" s="341">
        <v>0</v>
      </c>
      <c r="AB199" s="285">
        <v>0</v>
      </c>
      <c r="AC199" s="284">
        <v>0</v>
      </c>
      <c r="AD199" s="271">
        <v>0</v>
      </c>
      <c r="AE199" s="270">
        <v>0</v>
      </c>
      <c r="AF199" s="271">
        <v>0</v>
      </c>
      <c r="AG199" s="270">
        <v>0</v>
      </c>
      <c r="AH199" s="271">
        <v>0</v>
      </c>
      <c r="AI199" s="270">
        <v>0</v>
      </c>
      <c r="AJ199" s="130">
        <v>0</v>
      </c>
      <c r="AK199" s="128">
        <v>0</v>
      </c>
      <c r="AL199" s="342">
        <v>0</v>
      </c>
      <c r="AM199" s="341">
        <v>0</v>
      </c>
      <c r="AN199" s="342">
        <v>0</v>
      </c>
      <c r="AO199" s="341">
        <v>0</v>
      </c>
      <c r="AP199" s="285">
        <v>0</v>
      </c>
      <c r="AQ199" s="284">
        <v>0</v>
      </c>
      <c r="AR199" s="271">
        <v>0</v>
      </c>
      <c r="AS199" s="270">
        <v>0</v>
      </c>
      <c r="AT199" s="271">
        <v>0</v>
      </c>
      <c r="AU199" s="270">
        <v>0</v>
      </c>
      <c r="AV199" s="271">
        <v>0</v>
      </c>
      <c r="AW199" s="270">
        <v>0</v>
      </c>
      <c r="AX199" s="130">
        <v>0</v>
      </c>
      <c r="AY199" s="128">
        <v>0</v>
      </c>
      <c r="AZ199" s="342">
        <v>0</v>
      </c>
      <c r="BA199" s="341">
        <v>0</v>
      </c>
      <c r="BB199" s="342">
        <v>0</v>
      </c>
      <c r="BC199" s="341">
        <v>0</v>
      </c>
      <c r="BD199" s="285">
        <v>0</v>
      </c>
      <c r="BE199" s="284">
        <v>0</v>
      </c>
      <c r="BF199" s="271">
        <v>0</v>
      </c>
      <c r="BG199" s="270">
        <v>0</v>
      </c>
      <c r="BH199" s="129">
        <v>0</v>
      </c>
      <c r="BI199" s="118">
        <v>0</v>
      </c>
      <c r="BJ199" s="125"/>
      <c r="BK199" s="126"/>
      <c r="BL199" s="119"/>
      <c r="BM199" s="121"/>
    </row>
    <row r="200" spans="1:65" ht="15.95" customHeight="1">
      <c r="A200" s="114">
        <v>30</v>
      </c>
      <c r="B200" s="115">
        <v>0</v>
      </c>
      <c r="C200" s="116">
        <v>0</v>
      </c>
      <c r="D200" s="269">
        <v>0</v>
      </c>
      <c r="E200" s="270">
        <v>0</v>
      </c>
      <c r="F200" s="269">
        <v>0</v>
      </c>
      <c r="G200" s="270">
        <v>0</v>
      </c>
      <c r="H200" s="130">
        <v>0</v>
      </c>
      <c r="I200" s="128">
        <v>0</v>
      </c>
      <c r="J200" s="342">
        <v>0</v>
      </c>
      <c r="K200" s="341">
        <v>0</v>
      </c>
      <c r="L200" s="342">
        <v>0</v>
      </c>
      <c r="M200" s="341">
        <v>0</v>
      </c>
      <c r="N200" s="285">
        <v>0</v>
      </c>
      <c r="O200" s="284">
        <v>0</v>
      </c>
      <c r="P200" s="271">
        <v>0</v>
      </c>
      <c r="Q200" s="270">
        <v>0</v>
      </c>
      <c r="R200" s="271">
        <v>0</v>
      </c>
      <c r="S200" s="270">
        <v>0</v>
      </c>
      <c r="T200" s="271">
        <v>0</v>
      </c>
      <c r="U200" s="270">
        <v>0</v>
      </c>
      <c r="V200" s="130">
        <v>0</v>
      </c>
      <c r="W200" s="128">
        <v>0</v>
      </c>
      <c r="X200" s="342">
        <v>0</v>
      </c>
      <c r="Y200" s="341">
        <v>0</v>
      </c>
      <c r="Z200" s="342">
        <v>0</v>
      </c>
      <c r="AA200" s="341">
        <v>0</v>
      </c>
      <c r="AB200" s="285">
        <v>0</v>
      </c>
      <c r="AC200" s="284">
        <v>0</v>
      </c>
      <c r="AD200" s="271">
        <v>0</v>
      </c>
      <c r="AE200" s="270">
        <v>0</v>
      </c>
      <c r="AF200" s="271">
        <v>0</v>
      </c>
      <c r="AG200" s="270">
        <v>0</v>
      </c>
      <c r="AH200" s="271">
        <v>0</v>
      </c>
      <c r="AI200" s="270">
        <v>0</v>
      </c>
      <c r="AJ200" s="130">
        <v>0</v>
      </c>
      <c r="AK200" s="128">
        <v>0</v>
      </c>
      <c r="AL200" s="342">
        <v>0</v>
      </c>
      <c r="AM200" s="341">
        <v>0</v>
      </c>
      <c r="AN200" s="342">
        <v>0</v>
      </c>
      <c r="AO200" s="341">
        <v>0</v>
      </c>
      <c r="AP200" s="285">
        <v>0</v>
      </c>
      <c r="AQ200" s="284">
        <v>0</v>
      </c>
      <c r="AR200" s="271">
        <v>0</v>
      </c>
      <c r="AS200" s="270">
        <v>0</v>
      </c>
      <c r="AT200" s="271">
        <v>0</v>
      </c>
      <c r="AU200" s="270">
        <v>0</v>
      </c>
      <c r="AV200" s="271">
        <v>0</v>
      </c>
      <c r="AW200" s="270">
        <v>0</v>
      </c>
      <c r="AX200" s="130">
        <v>0</v>
      </c>
      <c r="AY200" s="128">
        <v>0</v>
      </c>
      <c r="AZ200" s="342">
        <v>0</v>
      </c>
      <c r="BA200" s="341">
        <v>0</v>
      </c>
      <c r="BB200" s="342">
        <v>0</v>
      </c>
      <c r="BC200" s="341">
        <v>0</v>
      </c>
      <c r="BD200" s="285">
        <v>0</v>
      </c>
      <c r="BE200" s="284">
        <v>0</v>
      </c>
      <c r="BF200" s="271">
        <v>0</v>
      </c>
      <c r="BG200" s="270">
        <v>0</v>
      </c>
      <c r="BH200" s="271">
        <v>0</v>
      </c>
      <c r="BI200" s="270">
        <v>0</v>
      </c>
      <c r="BJ200" s="129">
        <v>0</v>
      </c>
      <c r="BK200" s="118">
        <v>0</v>
      </c>
      <c r="BL200" s="119"/>
      <c r="BM200" s="120"/>
    </row>
    <row r="201" spans="1:65" ht="15.95" customHeight="1">
      <c r="A201" s="114">
        <v>31</v>
      </c>
      <c r="B201" s="115">
        <v>0</v>
      </c>
      <c r="C201" s="116">
        <v>0</v>
      </c>
      <c r="D201" s="269">
        <v>0</v>
      </c>
      <c r="E201" s="270">
        <v>0</v>
      </c>
      <c r="F201" s="269">
        <v>0</v>
      </c>
      <c r="G201" s="270">
        <v>0</v>
      </c>
      <c r="H201" s="130">
        <v>0</v>
      </c>
      <c r="I201" s="128">
        <v>0</v>
      </c>
      <c r="J201" s="342">
        <v>0</v>
      </c>
      <c r="K201" s="341">
        <v>0</v>
      </c>
      <c r="L201" s="342">
        <v>0</v>
      </c>
      <c r="M201" s="341">
        <v>0</v>
      </c>
      <c r="N201" s="285">
        <v>0</v>
      </c>
      <c r="O201" s="284">
        <v>0</v>
      </c>
      <c r="P201" s="271">
        <v>0</v>
      </c>
      <c r="Q201" s="270">
        <v>0</v>
      </c>
      <c r="R201" s="271">
        <v>0</v>
      </c>
      <c r="S201" s="270">
        <v>0</v>
      </c>
      <c r="T201" s="271">
        <v>0</v>
      </c>
      <c r="U201" s="270">
        <v>0</v>
      </c>
      <c r="V201" s="130">
        <v>0</v>
      </c>
      <c r="W201" s="128">
        <v>0</v>
      </c>
      <c r="X201" s="342">
        <v>0</v>
      </c>
      <c r="Y201" s="341">
        <v>0</v>
      </c>
      <c r="Z201" s="342">
        <v>0</v>
      </c>
      <c r="AA201" s="341">
        <v>0</v>
      </c>
      <c r="AB201" s="285">
        <v>0</v>
      </c>
      <c r="AC201" s="284">
        <v>0</v>
      </c>
      <c r="AD201" s="271">
        <v>0</v>
      </c>
      <c r="AE201" s="270">
        <v>0</v>
      </c>
      <c r="AF201" s="271">
        <v>0</v>
      </c>
      <c r="AG201" s="270">
        <v>0</v>
      </c>
      <c r="AH201" s="271">
        <v>0</v>
      </c>
      <c r="AI201" s="270">
        <v>0</v>
      </c>
      <c r="AJ201" s="130">
        <v>0</v>
      </c>
      <c r="AK201" s="128">
        <v>0</v>
      </c>
      <c r="AL201" s="342">
        <v>0</v>
      </c>
      <c r="AM201" s="341">
        <v>0</v>
      </c>
      <c r="AN201" s="342">
        <v>0</v>
      </c>
      <c r="AO201" s="341">
        <v>0</v>
      </c>
      <c r="AP201" s="285">
        <v>0</v>
      </c>
      <c r="AQ201" s="284">
        <v>0</v>
      </c>
      <c r="AR201" s="271">
        <v>0</v>
      </c>
      <c r="AS201" s="270">
        <v>0</v>
      </c>
      <c r="AT201" s="271">
        <v>0</v>
      </c>
      <c r="AU201" s="270">
        <v>0</v>
      </c>
      <c r="AV201" s="271">
        <v>0</v>
      </c>
      <c r="AW201" s="270">
        <v>0</v>
      </c>
      <c r="AX201" s="130">
        <v>0</v>
      </c>
      <c r="AY201" s="128">
        <v>0</v>
      </c>
      <c r="AZ201" s="342">
        <v>0</v>
      </c>
      <c r="BA201" s="341">
        <v>0</v>
      </c>
      <c r="BB201" s="342">
        <v>0</v>
      </c>
      <c r="BC201" s="341">
        <v>0</v>
      </c>
      <c r="BD201" s="285">
        <v>0</v>
      </c>
      <c r="BE201" s="284">
        <v>0</v>
      </c>
      <c r="BF201" s="271">
        <v>0</v>
      </c>
      <c r="BG201" s="270">
        <v>0</v>
      </c>
      <c r="BH201" s="271">
        <v>0</v>
      </c>
      <c r="BI201" s="270">
        <v>0</v>
      </c>
      <c r="BJ201" s="271">
        <v>0</v>
      </c>
      <c r="BK201" s="270">
        <v>0</v>
      </c>
      <c r="BL201" s="133">
        <v>0</v>
      </c>
      <c r="BM201" s="134">
        <v>0</v>
      </c>
    </row>
    <row r="202" spans="1:65" ht="15.95" customHeight="1">
      <c r="A202" s="135" t="s">
        <v>29</v>
      </c>
      <c r="B202" s="136">
        <v>0</v>
      </c>
      <c r="C202" s="137">
        <v>0</v>
      </c>
      <c r="D202" s="136">
        <v>0</v>
      </c>
      <c r="E202" s="137">
        <v>0</v>
      </c>
      <c r="F202" s="136">
        <v>0</v>
      </c>
      <c r="G202" s="137">
        <v>0</v>
      </c>
      <c r="H202" s="136">
        <v>0</v>
      </c>
      <c r="I202" s="137">
        <v>0</v>
      </c>
      <c r="J202" s="136">
        <v>0</v>
      </c>
      <c r="K202" s="137">
        <v>0</v>
      </c>
      <c r="L202" s="136">
        <v>0</v>
      </c>
      <c r="M202" s="137">
        <v>0</v>
      </c>
      <c r="N202" s="136">
        <v>0</v>
      </c>
      <c r="O202" s="137">
        <v>0</v>
      </c>
      <c r="P202" s="136">
        <v>0</v>
      </c>
      <c r="Q202" s="137">
        <v>0</v>
      </c>
      <c r="R202" s="136">
        <v>0</v>
      </c>
      <c r="S202" s="137">
        <v>0</v>
      </c>
      <c r="T202" s="136">
        <v>0</v>
      </c>
      <c r="U202" s="137">
        <v>0</v>
      </c>
      <c r="V202" s="136">
        <v>0</v>
      </c>
      <c r="W202" s="137">
        <v>0</v>
      </c>
      <c r="X202" s="136">
        <v>0</v>
      </c>
      <c r="Y202" s="137">
        <v>0</v>
      </c>
      <c r="Z202" s="136">
        <v>0</v>
      </c>
      <c r="AA202" s="137">
        <v>0</v>
      </c>
      <c r="AB202" s="136">
        <v>0</v>
      </c>
      <c r="AC202" s="137">
        <v>0</v>
      </c>
      <c r="AD202" s="136">
        <v>0</v>
      </c>
      <c r="AE202" s="137">
        <v>0</v>
      </c>
      <c r="AF202" s="136">
        <v>0</v>
      </c>
      <c r="AG202" s="137">
        <v>0</v>
      </c>
      <c r="AH202" s="136">
        <v>0</v>
      </c>
      <c r="AI202" s="137">
        <v>0</v>
      </c>
      <c r="AJ202" s="136">
        <v>0</v>
      </c>
      <c r="AK202" s="137">
        <v>0</v>
      </c>
      <c r="AL202" s="136">
        <v>0</v>
      </c>
      <c r="AM202" s="137">
        <v>0</v>
      </c>
      <c r="AN202" s="136">
        <v>0</v>
      </c>
      <c r="AO202" s="137">
        <v>0</v>
      </c>
      <c r="AP202" s="136">
        <v>0</v>
      </c>
      <c r="AQ202" s="137">
        <v>0</v>
      </c>
      <c r="AR202" s="136">
        <v>0</v>
      </c>
      <c r="AS202" s="137">
        <v>0</v>
      </c>
      <c r="AT202" s="136">
        <v>0</v>
      </c>
      <c r="AU202" s="137">
        <v>0</v>
      </c>
      <c r="AV202" s="136">
        <v>0</v>
      </c>
      <c r="AW202" s="137">
        <v>0</v>
      </c>
      <c r="AX202" s="136">
        <v>0</v>
      </c>
      <c r="AY202" s="137">
        <v>0</v>
      </c>
      <c r="AZ202" s="136">
        <v>0</v>
      </c>
      <c r="BA202" s="137">
        <v>0</v>
      </c>
      <c r="BB202" s="136">
        <v>0</v>
      </c>
      <c r="BC202" s="137">
        <v>0</v>
      </c>
      <c r="BD202" s="136">
        <v>0</v>
      </c>
      <c r="BE202" s="137">
        <v>0</v>
      </c>
      <c r="BF202" s="136">
        <v>0</v>
      </c>
      <c r="BG202" s="137">
        <v>0</v>
      </c>
      <c r="BH202" s="136">
        <v>0</v>
      </c>
      <c r="BI202" s="137">
        <v>0</v>
      </c>
      <c r="BJ202" s="136">
        <v>0</v>
      </c>
      <c r="BK202" s="137">
        <v>0</v>
      </c>
      <c r="BL202" s="136">
        <v>0</v>
      </c>
      <c r="BM202" s="137">
        <v>0</v>
      </c>
    </row>
    <row r="203" spans="1:65" ht="15.95" customHeight="1">
      <c r="A203" s="156">
        <f>SUM(B194:B201)</f>
        <v>0</v>
      </c>
      <c r="B203" s="139" t="e">
        <f>((31*Summary!$B$4-SUM(B171:B201)))*(B202/(Summary!$B$4*31))*C203+C202</f>
        <v>#DIV/0!</v>
      </c>
      <c r="C203" s="140" t="e">
        <f>C202/B202</f>
        <v>#DIV/0!</v>
      </c>
      <c r="D203" s="141" t="e">
        <f>((COUNT(D172:D201)*Summary!$B$4-SUM(D172:D201)))*(D202/(Summary!$B$4*31))*E203+E202</f>
        <v>#DIV/0!</v>
      </c>
      <c r="E203" s="142" t="e">
        <f>E202/D202</f>
        <v>#DIV/0!</v>
      </c>
      <c r="F203" s="143" t="e">
        <f>((COUNT(F173:F201)*Summary!$B$4-SUM(F173:F201)))*(F202/(Summary!$B$4*31))*G203+G202</f>
        <v>#DIV/0!</v>
      </c>
      <c r="G203" s="144" t="e">
        <f>G202/F202</f>
        <v>#DIV/0!</v>
      </c>
      <c r="H203" s="143" t="e">
        <f>((COUNT(H174:H201)*Summary!$B$4-SUM(H174:H201)))*(H202/(Summary!$B$4*31))*I203+I202</f>
        <v>#DIV/0!</v>
      </c>
      <c r="I203" s="144" t="e">
        <f>I202/H202</f>
        <v>#DIV/0!</v>
      </c>
      <c r="J203" s="143" t="e">
        <f>((COUNT(J175:J201)*Summary!$B$4-SUM(J175:J201)))*(J202/(Summary!$B$4*31))*K203+K202</f>
        <v>#DIV/0!</v>
      </c>
      <c r="K203" s="144" t="e">
        <f>K202/J202</f>
        <v>#DIV/0!</v>
      </c>
      <c r="L203" s="143" t="e">
        <f>((COUNT(L176:L201)*Summary!$B$4-SUM(L176:L201)))*(L202/(Summary!$B$4*31))*M203+M202</f>
        <v>#DIV/0!</v>
      </c>
      <c r="M203" s="144" t="e">
        <f>M202/L202</f>
        <v>#DIV/0!</v>
      </c>
      <c r="N203" s="143" t="e">
        <f>((COUNT(N177:N201)*Summary!$B$4-SUM(N177:N201)))*(N202/(Summary!$B$4*31))*O203+O202</f>
        <v>#DIV/0!</v>
      </c>
      <c r="O203" s="144" t="e">
        <f>O202/N202</f>
        <v>#DIV/0!</v>
      </c>
      <c r="P203" s="143" t="e">
        <f>((COUNT(P178:P201)*Summary!$B$4-SUM(P178:P201)))*(P202/(Summary!$B$4*31))*Q203+Q202</f>
        <v>#DIV/0!</v>
      </c>
      <c r="Q203" s="144" t="e">
        <f>Q202/P202</f>
        <v>#DIV/0!</v>
      </c>
      <c r="R203" s="143" t="e">
        <f>((COUNT(R179:R201)*Summary!$B$4-SUM(R179:R201)))*(R202/(Summary!$B$4*31))*S203+S202</f>
        <v>#DIV/0!</v>
      </c>
      <c r="S203" s="144" t="e">
        <f>S202/R202</f>
        <v>#DIV/0!</v>
      </c>
      <c r="T203" s="143" t="e">
        <f>((COUNT(T180:T201)*Summary!$B$4-SUM(T180:T201)))*(T202/(Summary!$B$4*31))*U203+U202</f>
        <v>#DIV/0!</v>
      </c>
      <c r="U203" s="144" t="e">
        <f>U202/T202</f>
        <v>#DIV/0!</v>
      </c>
      <c r="V203" s="143" t="e">
        <f>((COUNT(V181:V201)*Summary!$B$4-SUM(V181:V201)))*(V202/(Summary!$B$4*31))*W203+W202</f>
        <v>#DIV/0!</v>
      </c>
      <c r="W203" s="144" t="e">
        <f>W202/V202</f>
        <v>#DIV/0!</v>
      </c>
      <c r="X203" s="143" t="e">
        <f>((COUNT(X182:X201)*Summary!$B$4-SUM(X182:X201)))*(X202/(Summary!$B$4*31))*Y203+Y202</f>
        <v>#DIV/0!</v>
      </c>
      <c r="Y203" s="144" t="e">
        <f>Y202/X202</f>
        <v>#DIV/0!</v>
      </c>
      <c r="Z203" s="143" t="e">
        <f>((COUNT(Z183:Z201)*Summary!$B$4-SUM(Z183:Z201)))*(Z202/(Summary!$B$4*31))*AA203+AA202</f>
        <v>#DIV/0!</v>
      </c>
      <c r="AA203" s="144" t="e">
        <f>AA202/Z202</f>
        <v>#DIV/0!</v>
      </c>
      <c r="AB203" s="143" t="e">
        <f>((COUNT(AB184:AB201)*Summary!$B$4-SUM(AB184:AB201)))*(AB202/(Summary!$B$4*31))*AC203+AC202</f>
        <v>#DIV/0!</v>
      </c>
      <c r="AC203" s="144" t="e">
        <f>AC202/AB202</f>
        <v>#DIV/0!</v>
      </c>
      <c r="AD203" s="143" t="e">
        <f>((COUNT(AD185:AD201)*Summary!$B$4-SUM(AD185:AD201)))*(AD202/(Summary!$B$4*31))*AE203+AE202</f>
        <v>#DIV/0!</v>
      </c>
      <c r="AE203" s="144" t="e">
        <f>AE202/AD202</f>
        <v>#DIV/0!</v>
      </c>
      <c r="AF203" s="143" t="e">
        <f>((COUNT(AF186:AF201)*Summary!$B$4-SUM(AF186:AF201)))*(AF202/(Summary!$B$4*31))*AG203+AG202</f>
        <v>#DIV/0!</v>
      </c>
      <c r="AG203" s="144" t="e">
        <f>AG202/AF202</f>
        <v>#DIV/0!</v>
      </c>
      <c r="AH203" s="143" t="e">
        <f>((COUNT(AH187:AH201)*Summary!$B$4-SUM(AH187:AH201)))*(AH202/(Summary!$B$4*31))*AI203+AI202</f>
        <v>#DIV/0!</v>
      </c>
      <c r="AI203" s="144" t="e">
        <f>AI202/AH202</f>
        <v>#DIV/0!</v>
      </c>
      <c r="AJ203" s="143" t="e">
        <f>((COUNT(AJ188:AJ201)*Summary!$B$4-SUM(AJ188:AJ201)))*(AJ202/(Summary!$B$4*31))*AK203+AK202</f>
        <v>#DIV/0!</v>
      </c>
      <c r="AK203" s="144" t="e">
        <f>AK202/AJ202</f>
        <v>#DIV/0!</v>
      </c>
      <c r="AL203" s="143" t="e">
        <f>((COUNT(AL189:AL201)*Summary!$B$4-SUM(AL189:AL201)))*(AL202/(Summary!$B$4*31))*AM203+AM202</f>
        <v>#DIV/0!</v>
      </c>
      <c r="AM203" s="144" t="e">
        <f>AM202/AL202</f>
        <v>#DIV/0!</v>
      </c>
      <c r="AN203" s="143" t="e">
        <f>((COUNT(AN190:AN201)*Summary!$B$4-SUM(AN190:AN201)))*(AN202/(Summary!$B$4*31))*AO203+AO202</f>
        <v>#DIV/0!</v>
      </c>
      <c r="AO203" s="144" t="e">
        <f>AO202/AN202</f>
        <v>#DIV/0!</v>
      </c>
      <c r="AP203" s="143" t="e">
        <f>((COUNT(AP191:AP201)*Summary!$B$4-SUM(AP191:AP201)))*(AP202/(Summary!$B$4*31))*AQ203+AQ202</f>
        <v>#DIV/0!</v>
      </c>
      <c r="AQ203" s="144" t="e">
        <f>AQ202/AP202</f>
        <v>#DIV/0!</v>
      </c>
      <c r="AR203" s="143" t="e">
        <f>((COUNT(AR192:AR201)*Summary!$B$4-SUM(AR192:AR201)))*(AR202/(Summary!$B$4*31))*AS203+AS202</f>
        <v>#DIV/0!</v>
      </c>
      <c r="AS203" s="144" t="e">
        <f>AS202/AR202</f>
        <v>#DIV/0!</v>
      </c>
      <c r="AT203" s="143" t="e">
        <f>((COUNT(AT193:AT201)*Summary!$B$4-SUM(AT193:AT201)))*(AT202/(Summary!$B$4*31))*AU203+AU202</f>
        <v>#DIV/0!</v>
      </c>
      <c r="AU203" s="144" t="e">
        <f>AU202/AT202</f>
        <v>#DIV/0!</v>
      </c>
      <c r="AV203" s="143" t="e">
        <f>((COUNT(AV194:AV201)*Summary!$B$4-SUM(AV194:AV201)))*(AV202/(Summary!$B$4*31))*AW203+AW202</f>
        <v>#DIV/0!</v>
      </c>
      <c r="AW203" s="144" t="e">
        <f>AW202/AV202</f>
        <v>#DIV/0!</v>
      </c>
      <c r="AX203" s="143" t="e">
        <f>((COUNT(AX195:AX201)*Summary!$B$4-SUM(AX195:AX201)))*(AX202/(Summary!$B$4*31))*AY203+AY202</f>
        <v>#DIV/0!</v>
      </c>
      <c r="AY203" s="144" t="e">
        <f>AY202/AX202</f>
        <v>#DIV/0!</v>
      </c>
      <c r="AZ203" s="143" t="e">
        <f>((COUNT(AZ196:AZ201)*Summary!$B$4-SUM(AZ196:AZ201)))*(AZ202/(Summary!$B$4*31))*BA203+BA202</f>
        <v>#DIV/0!</v>
      </c>
      <c r="BA203" s="144" t="e">
        <f>BA202/AZ202</f>
        <v>#DIV/0!</v>
      </c>
      <c r="BB203" s="143" t="e">
        <f>((COUNT(BB197:BB201)*Summary!$B$4-SUM(BB197:BB201)))*(BB202/(Summary!$B$4*31))*BC203+BC202</f>
        <v>#DIV/0!</v>
      </c>
      <c r="BC203" s="144" t="e">
        <f>BC202/BB202</f>
        <v>#DIV/0!</v>
      </c>
      <c r="BD203" s="143" t="e">
        <f>((COUNT(BD198:BD201)*Summary!$B$4-SUM(BD198:BD201)))*(BD202/(Summary!$B$4*31))*BE203+BE202</f>
        <v>#DIV/0!</v>
      </c>
      <c r="BE203" s="144" t="e">
        <f>BE202/BD202</f>
        <v>#DIV/0!</v>
      </c>
      <c r="BF203" s="143" t="e">
        <f>((COUNT(BF199:BF201)*Summary!$B$4-SUM(BF199:BF201)))*(BF202/(Summary!$B$4*31))*BG203+BG202</f>
        <v>#DIV/0!</v>
      </c>
      <c r="BG203" s="144" t="e">
        <f>BG202/BF202</f>
        <v>#DIV/0!</v>
      </c>
      <c r="BH203" s="143" t="e">
        <f>((COUNT(BH200:BH201)*Summary!$B$4-SUM(BH200:BH201)))*(BH202/(Summary!$B$4*31))*BI203+BI202</f>
        <v>#DIV/0!</v>
      </c>
      <c r="BI203" s="144" t="e">
        <f>BI202/BH202</f>
        <v>#DIV/0!</v>
      </c>
      <c r="BJ203" s="143" t="e">
        <f>((COUNT(BJ201)*Summary!$B$4-SUM(BJ201)))*(BJ202/(Summary!$B$4*31))*BK203+BK202</f>
        <v>#DIV/0!</v>
      </c>
      <c r="BK203" s="145" t="e">
        <f>BK202/BJ202</f>
        <v>#DIV/0!</v>
      </c>
      <c r="BL203" s="157"/>
      <c r="BM203" s="140" t="e">
        <f>BM202/BL202</f>
        <v>#DIV/0!</v>
      </c>
    </row>
  </sheetData>
  <mergeCells count="32">
    <mergeCell ref="BF1:BG1"/>
    <mergeCell ref="L1:M1"/>
    <mergeCell ref="N1:O1"/>
    <mergeCell ref="BH1:BI1"/>
    <mergeCell ref="AL1:AM1"/>
    <mergeCell ref="BD1:BE1"/>
    <mergeCell ref="AT1:AU1"/>
    <mergeCell ref="X1:Y1"/>
    <mergeCell ref="AR1:AS1"/>
    <mergeCell ref="BL1:BM1"/>
    <mergeCell ref="R1:S1"/>
    <mergeCell ref="BB1:BC1"/>
    <mergeCell ref="H1:I1"/>
    <mergeCell ref="AF1:AG1"/>
    <mergeCell ref="AH1:AI1"/>
    <mergeCell ref="AX1:AY1"/>
    <mergeCell ref="AJ1:AK1"/>
    <mergeCell ref="V1:W1"/>
    <mergeCell ref="T1:U1"/>
    <mergeCell ref="P1:Q1"/>
    <mergeCell ref="BJ1:BK1"/>
    <mergeCell ref="AP1:AQ1"/>
    <mergeCell ref="AB1:AC1"/>
    <mergeCell ref="AN1:AO1"/>
    <mergeCell ref="Z1:AA1"/>
    <mergeCell ref="B1:C1"/>
    <mergeCell ref="AV1:AW1"/>
    <mergeCell ref="AZ1:BA1"/>
    <mergeCell ref="F1:G1"/>
    <mergeCell ref="AD1:AE1"/>
    <mergeCell ref="D1:E1"/>
    <mergeCell ref="J1:K1"/>
  </mergeCells>
  <pageMargins left="0.75" right="0.75" top="0.75" bottom="0.5" header="0.25" footer="0.25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U30"/>
  <sheetViews>
    <sheetView showGridLines="0" workbookViewId="0">
      <pane xSplit="1" topLeftCell="B1" activePane="topRight" state="frozen"/>
      <selection pane="topRight" activeCell="A17" sqref="A17"/>
    </sheetView>
  </sheetViews>
  <sheetFormatPr defaultColWidth="16.42578125" defaultRowHeight="12.95" customHeight="1"/>
  <cols>
    <col min="1" max="1" width="6.85546875" style="158" customWidth="1"/>
    <col min="2" max="2" width="8.42578125" style="158" customWidth="1"/>
    <col min="3" max="3" width="10" style="158" customWidth="1"/>
    <col min="4" max="4" width="8.42578125" style="158" customWidth="1"/>
    <col min="5" max="5" width="10" style="158" customWidth="1"/>
    <col min="6" max="6" width="8.28515625" style="158" customWidth="1"/>
    <col min="7" max="7" width="10" style="158" customWidth="1"/>
    <col min="8" max="8" width="8.42578125" style="158" customWidth="1"/>
    <col min="9" max="9" width="10.140625" style="158" customWidth="1"/>
    <col min="10" max="10" width="8.28515625" style="158" customWidth="1"/>
    <col min="11" max="11" width="10" style="158" customWidth="1"/>
    <col min="12" max="12" width="8.42578125" style="158" customWidth="1"/>
    <col min="13" max="13" width="10" style="158" customWidth="1"/>
    <col min="14" max="14" width="8.42578125" style="158" customWidth="1"/>
    <col min="15" max="15" width="10.140625" style="158" customWidth="1"/>
    <col min="16" max="16" width="8.42578125" style="158" customWidth="1"/>
    <col min="17" max="17" width="10.140625" style="158" customWidth="1"/>
    <col min="18" max="18" width="8.42578125" style="158" customWidth="1"/>
    <col min="19" max="19" width="10" style="158" customWidth="1"/>
    <col min="20" max="20" width="8.28515625" style="158" customWidth="1"/>
    <col min="21" max="21" width="10.140625" style="158" customWidth="1"/>
    <col min="22" max="22" width="8.42578125" style="158" customWidth="1"/>
    <col min="23" max="23" width="10" style="158" customWidth="1"/>
    <col min="24" max="24" width="8.42578125" style="158" customWidth="1"/>
    <col min="25" max="25" width="10.140625" style="158" customWidth="1"/>
    <col min="26" max="26" width="8.42578125" style="158" customWidth="1"/>
    <col min="27" max="27" width="10.140625" style="158" customWidth="1"/>
    <col min="28" max="28" width="8.42578125" style="158" customWidth="1"/>
    <col min="29" max="29" width="10.140625" style="158" customWidth="1"/>
    <col min="30" max="30" width="8.42578125" style="158" customWidth="1"/>
    <col min="31" max="31" width="10.140625" style="158" customWidth="1"/>
    <col min="32" max="32" width="8.28515625" style="158" customWidth="1"/>
    <col min="33" max="33" width="10.140625" style="158" customWidth="1"/>
    <col min="34" max="34" width="8.28515625" style="158" customWidth="1"/>
    <col min="35" max="35" width="10.140625" style="158" customWidth="1"/>
    <col min="36" max="36" width="8.42578125" style="158" customWidth="1"/>
    <col min="37" max="37" width="10.140625" style="158" customWidth="1"/>
    <col min="38" max="38" width="8.28515625" style="158" customWidth="1"/>
    <col min="39" max="39" width="10.140625" style="158" customWidth="1"/>
    <col min="40" max="40" width="8.42578125" style="158" customWidth="1"/>
    <col min="41" max="41" width="10" style="158" customWidth="1"/>
    <col min="42" max="42" width="8.42578125" style="158" customWidth="1"/>
    <col min="43" max="43" width="10.140625" style="158" customWidth="1"/>
    <col min="44" max="44" width="8.42578125" style="158" customWidth="1"/>
    <col min="45" max="45" width="10.140625" style="158" customWidth="1"/>
    <col min="46" max="46" width="8.28515625" style="158" customWidth="1"/>
    <col min="47" max="47" width="10.140625" style="158" customWidth="1"/>
    <col min="48" max="256" width="16.42578125" customWidth="1"/>
  </cols>
  <sheetData>
    <row r="1" spans="1:47" ht="15" customHeight="1">
      <c r="A1" s="159">
        <v>2021</v>
      </c>
      <c r="B1" s="333" t="s">
        <v>43</v>
      </c>
      <c r="C1" s="334"/>
      <c r="D1" s="337" t="s">
        <v>44</v>
      </c>
      <c r="E1" s="334"/>
      <c r="F1" s="334"/>
      <c r="G1" s="334"/>
      <c r="H1" s="333" t="s">
        <v>45</v>
      </c>
      <c r="I1" s="334"/>
      <c r="J1" s="334"/>
      <c r="K1" s="334"/>
      <c r="L1" s="337" t="s">
        <v>46</v>
      </c>
      <c r="M1" s="334"/>
      <c r="N1" s="334"/>
      <c r="O1" s="334"/>
      <c r="P1" s="333" t="s">
        <v>47</v>
      </c>
      <c r="Q1" s="334"/>
      <c r="R1" s="334"/>
      <c r="S1" s="334"/>
      <c r="T1" s="337" t="s">
        <v>48</v>
      </c>
      <c r="U1" s="334"/>
      <c r="V1" s="334"/>
      <c r="W1" s="334"/>
      <c r="X1" s="333" t="s">
        <v>35</v>
      </c>
      <c r="Y1" s="334"/>
      <c r="Z1" s="334"/>
      <c r="AA1" s="334"/>
      <c r="AB1" s="337" t="s">
        <v>38</v>
      </c>
      <c r="AC1" s="334"/>
      <c r="AD1" s="334"/>
      <c r="AE1" s="334"/>
      <c r="AF1" s="333" t="s">
        <v>49</v>
      </c>
      <c r="AG1" s="334"/>
      <c r="AH1" s="334"/>
      <c r="AI1" s="334"/>
      <c r="AJ1" s="337" t="s">
        <v>40</v>
      </c>
      <c r="AK1" s="334"/>
      <c r="AL1" s="334"/>
      <c r="AM1" s="334"/>
      <c r="AN1" s="333" t="s">
        <v>41</v>
      </c>
      <c r="AO1" s="334"/>
      <c r="AP1" s="334"/>
      <c r="AQ1" s="334"/>
      <c r="AR1" s="337" t="s">
        <v>42</v>
      </c>
      <c r="AS1" s="334"/>
      <c r="AT1" s="334"/>
      <c r="AU1" s="334"/>
    </row>
    <row r="2" spans="1:47" ht="15" customHeight="1">
      <c r="A2" s="160"/>
      <c r="B2" s="161" t="s">
        <v>36</v>
      </c>
      <c r="C2" s="162" t="s">
        <v>37</v>
      </c>
      <c r="D2" s="163" t="s">
        <v>36</v>
      </c>
      <c r="E2" s="163" t="s">
        <v>37</v>
      </c>
      <c r="F2" s="164" t="s">
        <v>36</v>
      </c>
      <c r="G2" s="164" t="s">
        <v>37</v>
      </c>
      <c r="H2" s="163" t="s">
        <v>36</v>
      </c>
      <c r="I2" s="163" t="s">
        <v>37</v>
      </c>
      <c r="J2" s="164" t="s">
        <v>36</v>
      </c>
      <c r="K2" s="164" t="s">
        <v>37</v>
      </c>
      <c r="L2" s="163" t="s">
        <v>36</v>
      </c>
      <c r="M2" s="163" t="s">
        <v>37</v>
      </c>
      <c r="N2" s="164" t="s">
        <v>36</v>
      </c>
      <c r="O2" s="164" t="s">
        <v>37</v>
      </c>
      <c r="P2" s="163" t="s">
        <v>36</v>
      </c>
      <c r="Q2" s="163" t="s">
        <v>37</v>
      </c>
      <c r="R2" s="164" t="s">
        <v>36</v>
      </c>
      <c r="S2" s="164" t="s">
        <v>37</v>
      </c>
      <c r="T2" s="163" t="s">
        <v>36</v>
      </c>
      <c r="U2" s="163" t="s">
        <v>37</v>
      </c>
      <c r="V2" s="164" t="s">
        <v>36</v>
      </c>
      <c r="W2" s="164" t="s">
        <v>37</v>
      </c>
      <c r="X2" s="163" t="s">
        <v>36</v>
      </c>
      <c r="Y2" s="163" t="s">
        <v>37</v>
      </c>
      <c r="Z2" s="164" t="s">
        <v>36</v>
      </c>
      <c r="AA2" s="164" t="s">
        <v>37</v>
      </c>
      <c r="AB2" s="163" t="s">
        <v>36</v>
      </c>
      <c r="AC2" s="163" t="s">
        <v>37</v>
      </c>
      <c r="AD2" s="164" t="s">
        <v>36</v>
      </c>
      <c r="AE2" s="164" t="s">
        <v>37</v>
      </c>
      <c r="AF2" s="163" t="s">
        <v>36</v>
      </c>
      <c r="AG2" s="163" t="s">
        <v>37</v>
      </c>
      <c r="AH2" s="164" t="s">
        <v>36</v>
      </c>
      <c r="AI2" s="164" t="s">
        <v>37</v>
      </c>
      <c r="AJ2" s="163" t="s">
        <v>36</v>
      </c>
      <c r="AK2" s="163" t="s">
        <v>37</v>
      </c>
      <c r="AL2" s="164" t="s">
        <v>36</v>
      </c>
      <c r="AM2" s="164" t="s">
        <v>37</v>
      </c>
      <c r="AN2" s="163" t="s">
        <v>36</v>
      </c>
      <c r="AO2" s="163" t="s">
        <v>37</v>
      </c>
      <c r="AP2" s="164" t="s">
        <v>36</v>
      </c>
      <c r="AQ2" s="164" t="s">
        <v>37</v>
      </c>
      <c r="AR2" s="163" t="s">
        <v>36</v>
      </c>
      <c r="AS2" s="163" t="s">
        <v>37</v>
      </c>
      <c r="AT2" s="164" t="s">
        <v>36</v>
      </c>
      <c r="AU2" s="164" t="s">
        <v>37</v>
      </c>
    </row>
    <row r="3" spans="1:47" ht="15" customHeight="1">
      <c r="A3" s="165" t="s">
        <v>43</v>
      </c>
      <c r="B3" s="117">
        <f>Summary!C7</f>
        <v>0</v>
      </c>
      <c r="C3" s="166">
        <f>Summary!E7</f>
        <v>0</v>
      </c>
      <c r="D3" s="167"/>
      <c r="E3" s="168"/>
      <c r="F3" s="169"/>
      <c r="G3" s="170"/>
      <c r="H3" s="171"/>
      <c r="I3" s="172"/>
      <c r="J3" s="171"/>
      <c r="K3" s="172"/>
      <c r="L3" s="173"/>
      <c r="M3" s="172"/>
      <c r="N3" s="174"/>
      <c r="O3" s="172"/>
      <c r="P3" s="174"/>
      <c r="Q3" s="172"/>
      <c r="R3" s="175"/>
      <c r="S3" s="168"/>
      <c r="T3" s="175"/>
      <c r="U3" s="172"/>
      <c r="V3" s="171"/>
      <c r="W3" s="172"/>
      <c r="X3" s="171"/>
      <c r="Y3" s="172"/>
      <c r="Z3" s="171"/>
      <c r="AA3" s="172"/>
      <c r="AB3" s="171"/>
      <c r="AC3" s="172"/>
      <c r="AD3" s="171"/>
      <c r="AE3" s="172"/>
      <c r="AF3" s="171"/>
      <c r="AG3" s="172"/>
      <c r="AH3" s="171"/>
      <c r="AI3" s="172"/>
      <c r="AJ3" s="171"/>
      <c r="AK3" s="172"/>
      <c r="AL3" s="171"/>
      <c r="AM3" s="172"/>
      <c r="AN3" s="171"/>
      <c r="AO3" s="172"/>
      <c r="AP3" s="171"/>
      <c r="AQ3" s="172"/>
      <c r="AR3" s="171"/>
      <c r="AS3" s="172"/>
      <c r="AT3" s="171"/>
      <c r="AU3" s="172"/>
    </row>
    <row r="4" spans="1:47" ht="15" customHeight="1">
      <c r="A4" s="176" t="s">
        <v>44</v>
      </c>
      <c r="B4" s="130">
        <v>0</v>
      </c>
      <c r="C4" s="217">
        <v>0</v>
      </c>
      <c r="D4" s="117">
        <f>Summary!C8</f>
        <v>0</v>
      </c>
      <c r="E4" s="179">
        <f>Summary!E8</f>
        <v>0</v>
      </c>
      <c r="F4" s="180">
        <f t="shared" ref="F4:F14" si="0">D4-B4</f>
        <v>0</v>
      </c>
      <c r="G4" s="181">
        <f t="shared" ref="G4:G14" si="1">E4-C4</f>
        <v>0</v>
      </c>
      <c r="H4" s="182"/>
      <c r="I4" s="183"/>
      <c r="J4" s="184"/>
      <c r="K4" s="183"/>
      <c r="L4" s="185"/>
      <c r="M4" s="186"/>
      <c r="N4" s="187"/>
      <c r="O4" s="186"/>
      <c r="P4" s="188"/>
      <c r="Q4" s="186"/>
      <c r="R4" s="188"/>
      <c r="S4" s="186"/>
      <c r="T4" s="189"/>
      <c r="U4" s="190"/>
      <c r="V4" s="189"/>
      <c r="W4" s="186"/>
      <c r="X4" s="185"/>
      <c r="Y4" s="186"/>
      <c r="Z4" s="185"/>
      <c r="AA4" s="186"/>
      <c r="AB4" s="185"/>
      <c r="AC4" s="186"/>
      <c r="AD4" s="185"/>
      <c r="AE4" s="186"/>
      <c r="AF4" s="185"/>
      <c r="AG4" s="186"/>
      <c r="AH4" s="185"/>
      <c r="AI4" s="186"/>
      <c r="AJ4" s="185"/>
      <c r="AK4" s="186"/>
      <c r="AL4" s="185"/>
      <c r="AM4" s="186"/>
      <c r="AN4" s="185"/>
      <c r="AO4" s="186"/>
      <c r="AP4" s="185"/>
      <c r="AQ4" s="186"/>
      <c r="AR4" s="185"/>
      <c r="AS4" s="186"/>
      <c r="AT4" s="185"/>
      <c r="AU4" s="186"/>
    </row>
    <row r="5" spans="1:47" ht="15" customHeight="1">
      <c r="A5" s="176" t="s">
        <v>45</v>
      </c>
      <c r="B5" s="177">
        <v>0</v>
      </c>
      <c r="C5" s="178">
        <v>0</v>
      </c>
      <c r="D5" s="177">
        <v>0</v>
      </c>
      <c r="E5" s="178">
        <v>0</v>
      </c>
      <c r="F5" s="180">
        <f t="shared" si="0"/>
        <v>0</v>
      </c>
      <c r="G5" s="181">
        <f t="shared" si="1"/>
        <v>0</v>
      </c>
      <c r="H5" s="194">
        <f>Summary!C9</f>
        <v>0</v>
      </c>
      <c r="I5" s="195">
        <f>Summary!E9</f>
        <v>0</v>
      </c>
      <c r="J5" s="180">
        <f t="shared" ref="J5:J14" si="2">H5-D5</f>
        <v>0</v>
      </c>
      <c r="K5" s="181">
        <f t="shared" ref="K5:K14" si="3">I5-E5</f>
        <v>0</v>
      </c>
      <c r="L5" s="196"/>
      <c r="M5" s="186"/>
      <c r="N5" s="184"/>
      <c r="O5" s="183"/>
      <c r="P5" s="187"/>
      <c r="Q5" s="186"/>
      <c r="R5" s="188"/>
      <c r="S5" s="186"/>
      <c r="T5" s="188"/>
      <c r="U5" s="186"/>
      <c r="V5" s="189"/>
      <c r="W5" s="190"/>
      <c r="X5" s="189"/>
      <c r="Y5" s="186"/>
      <c r="Z5" s="189"/>
      <c r="AA5" s="186"/>
      <c r="AB5" s="189"/>
      <c r="AC5" s="186"/>
      <c r="AD5" s="189"/>
      <c r="AE5" s="186"/>
      <c r="AF5" s="189"/>
      <c r="AG5" s="186"/>
      <c r="AH5" s="189"/>
      <c r="AI5" s="186"/>
      <c r="AJ5" s="189"/>
      <c r="AK5" s="186"/>
      <c r="AL5" s="189"/>
      <c r="AM5" s="186"/>
      <c r="AN5" s="189"/>
      <c r="AO5" s="186"/>
      <c r="AP5" s="189"/>
      <c r="AQ5" s="186"/>
      <c r="AR5" s="189"/>
      <c r="AS5" s="186"/>
      <c r="AT5" s="189"/>
      <c r="AU5" s="186"/>
    </row>
    <row r="6" spans="1:47" ht="15" customHeight="1">
      <c r="A6" s="176" t="s">
        <v>46</v>
      </c>
      <c r="B6" s="191">
        <v>0</v>
      </c>
      <c r="C6" s="192">
        <v>0</v>
      </c>
      <c r="D6" s="191">
        <v>0</v>
      </c>
      <c r="E6" s="192">
        <v>0</v>
      </c>
      <c r="F6" s="180">
        <f t="shared" si="0"/>
        <v>0</v>
      </c>
      <c r="G6" s="181">
        <f t="shared" si="1"/>
        <v>0</v>
      </c>
      <c r="H6" s="191">
        <v>0</v>
      </c>
      <c r="I6" s="192">
        <v>0</v>
      </c>
      <c r="J6" s="180">
        <f t="shared" si="2"/>
        <v>0</v>
      </c>
      <c r="K6" s="181">
        <f t="shared" si="3"/>
        <v>0</v>
      </c>
      <c r="L6" s="198">
        <f>Summary!C10</f>
        <v>0</v>
      </c>
      <c r="M6" s="199">
        <f>Summary!E10</f>
        <v>0</v>
      </c>
      <c r="N6" s="180">
        <f t="shared" ref="N6:N14" si="4">L6-H6</f>
        <v>0</v>
      </c>
      <c r="O6" s="181">
        <f t="shared" ref="O6:O14" si="5">M6-I6</f>
        <v>0</v>
      </c>
      <c r="P6" s="196"/>
      <c r="Q6" s="186"/>
      <c r="R6" s="200"/>
      <c r="S6" s="183"/>
      <c r="T6" s="188"/>
      <c r="U6" s="186"/>
      <c r="V6" s="188"/>
      <c r="W6" s="186"/>
      <c r="X6" s="189"/>
      <c r="Y6" s="190"/>
      <c r="Z6" s="189"/>
      <c r="AA6" s="190"/>
      <c r="AB6" s="189"/>
      <c r="AC6" s="190"/>
      <c r="AD6" s="189"/>
      <c r="AE6" s="190"/>
      <c r="AF6" s="189"/>
      <c r="AG6" s="190"/>
      <c r="AH6" s="189"/>
      <c r="AI6" s="190"/>
      <c r="AJ6" s="189"/>
      <c r="AK6" s="190"/>
      <c r="AL6" s="189"/>
      <c r="AM6" s="190"/>
      <c r="AN6" s="189"/>
      <c r="AO6" s="190"/>
      <c r="AP6" s="189"/>
      <c r="AQ6" s="190"/>
      <c r="AR6" s="189"/>
      <c r="AS6" s="190"/>
      <c r="AT6" s="189"/>
      <c r="AU6" s="190"/>
    </row>
    <row r="7" spans="1:47" ht="15" customHeight="1">
      <c r="A7" s="176" t="s">
        <v>47</v>
      </c>
      <c r="B7" s="191">
        <v>0</v>
      </c>
      <c r="C7" s="192">
        <v>0</v>
      </c>
      <c r="D7" s="191">
        <v>0</v>
      </c>
      <c r="E7" s="192">
        <v>0</v>
      </c>
      <c r="F7" s="180">
        <f t="shared" si="0"/>
        <v>0</v>
      </c>
      <c r="G7" s="181">
        <f t="shared" si="1"/>
        <v>0</v>
      </c>
      <c r="H7" s="191">
        <v>0</v>
      </c>
      <c r="I7" s="192">
        <v>0</v>
      </c>
      <c r="J7" s="180">
        <f t="shared" si="2"/>
        <v>0</v>
      </c>
      <c r="K7" s="181">
        <f t="shared" si="3"/>
        <v>0</v>
      </c>
      <c r="L7" s="191">
        <v>0</v>
      </c>
      <c r="M7" s="192">
        <v>0</v>
      </c>
      <c r="N7" s="180">
        <f t="shared" si="4"/>
        <v>0</v>
      </c>
      <c r="O7" s="181">
        <f t="shared" si="5"/>
        <v>0</v>
      </c>
      <c r="P7" s="201">
        <f>Summary!C11</f>
        <v>0</v>
      </c>
      <c r="Q7" s="199">
        <f>Summary!E11</f>
        <v>0</v>
      </c>
      <c r="R7" s="180">
        <f t="shared" ref="R7:S14" si="6">P7-L7</f>
        <v>0</v>
      </c>
      <c r="S7" s="181">
        <f t="shared" si="6"/>
        <v>0</v>
      </c>
      <c r="T7" s="202"/>
      <c r="U7" s="186"/>
      <c r="V7" s="203"/>
      <c r="W7" s="183"/>
      <c r="X7" s="188"/>
      <c r="Y7" s="186"/>
      <c r="Z7" s="188"/>
      <c r="AA7" s="186"/>
      <c r="AB7" s="188"/>
      <c r="AC7" s="186"/>
      <c r="AD7" s="188"/>
      <c r="AE7" s="186"/>
      <c r="AF7" s="188"/>
      <c r="AG7" s="186"/>
      <c r="AH7" s="188"/>
      <c r="AI7" s="186"/>
      <c r="AJ7" s="188"/>
      <c r="AK7" s="186"/>
      <c r="AL7" s="188"/>
      <c r="AM7" s="186"/>
      <c r="AN7" s="188"/>
      <c r="AO7" s="186"/>
      <c r="AP7" s="188"/>
      <c r="AQ7" s="186"/>
      <c r="AR7" s="188"/>
      <c r="AS7" s="186"/>
      <c r="AT7" s="188"/>
      <c r="AU7" s="186"/>
    </row>
    <row r="8" spans="1:47" ht="15" customHeight="1">
      <c r="A8" s="176" t="s">
        <v>50</v>
      </c>
      <c r="B8" s="191">
        <v>0</v>
      </c>
      <c r="C8" s="192">
        <v>0</v>
      </c>
      <c r="D8" s="191">
        <v>0</v>
      </c>
      <c r="E8" s="192">
        <v>0</v>
      </c>
      <c r="F8" s="180">
        <f t="shared" si="0"/>
        <v>0</v>
      </c>
      <c r="G8" s="181">
        <f t="shared" si="1"/>
        <v>0</v>
      </c>
      <c r="H8" s="191">
        <v>0</v>
      </c>
      <c r="I8" s="192">
        <v>0</v>
      </c>
      <c r="J8" s="180">
        <f t="shared" si="2"/>
        <v>0</v>
      </c>
      <c r="K8" s="181">
        <f t="shared" si="3"/>
        <v>0</v>
      </c>
      <c r="L8" s="191">
        <v>0</v>
      </c>
      <c r="M8" s="192">
        <v>0</v>
      </c>
      <c r="N8" s="180">
        <f t="shared" si="4"/>
        <v>0</v>
      </c>
      <c r="O8" s="181">
        <f t="shared" si="5"/>
        <v>0</v>
      </c>
      <c r="P8" s="191">
        <v>0</v>
      </c>
      <c r="Q8" s="192">
        <v>0</v>
      </c>
      <c r="R8" s="180">
        <f t="shared" si="6"/>
        <v>0</v>
      </c>
      <c r="S8" s="181">
        <f t="shared" si="6"/>
        <v>0</v>
      </c>
      <c r="T8" s="201">
        <f>Summary!C12</f>
        <v>0</v>
      </c>
      <c r="U8" s="199">
        <f>Summary!E12</f>
        <v>0</v>
      </c>
      <c r="V8" s="180">
        <f t="shared" ref="V8:V14" si="7">T8-P8</f>
        <v>0</v>
      </c>
      <c r="W8" s="181">
        <f>U8-S8</f>
        <v>0</v>
      </c>
      <c r="X8" s="204"/>
      <c r="Y8" s="186"/>
      <c r="Z8" s="203"/>
      <c r="AA8" s="183"/>
      <c r="AB8" s="188"/>
      <c r="AC8" s="186"/>
      <c r="AD8" s="188"/>
      <c r="AE8" s="186"/>
      <c r="AF8" s="188"/>
      <c r="AG8" s="186"/>
      <c r="AH8" s="188"/>
      <c r="AI8" s="186"/>
      <c r="AJ8" s="188"/>
      <c r="AK8" s="186"/>
      <c r="AL8" s="188"/>
      <c r="AM8" s="186"/>
      <c r="AN8" s="188"/>
      <c r="AO8" s="186"/>
      <c r="AP8" s="188"/>
      <c r="AQ8" s="186"/>
      <c r="AR8" s="188"/>
      <c r="AS8" s="186"/>
      <c r="AT8" s="188"/>
      <c r="AU8" s="186"/>
    </row>
    <row r="9" spans="1:47" ht="15" customHeight="1">
      <c r="A9" s="176" t="s">
        <v>35</v>
      </c>
      <c r="B9" s="191">
        <v>0</v>
      </c>
      <c r="C9" s="192">
        <v>0</v>
      </c>
      <c r="D9" s="191">
        <v>0</v>
      </c>
      <c r="E9" s="192">
        <v>0</v>
      </c>
      <c r="F9" s="180">
        <f t="shared" si="0"/>
        <v>0</v>
      </c>
      <c r="G9" s="181">
        <f t="shared" si="1"/>
        <v>0</v>
      </c>
      <c r="H9" s="191">
        <v>0</v>
      </c>
      <c r="I9" s="192">
        <v>0</v>
      </c>
      <c r="J9" s="180">
        <f t="shared" si="2"/>
        <v>0</v>
      </c>
      <c r="K9" s="181">
        <f t="shared" si="3"/>
        <v>0</v>
      </c>
      <c r="L9" s="191">
        <v>0</v>
      </c>
      <c r="M9" s="192">
        <v>0</v>
      </c>
      <c r="N9" s="180">
        <f t="shared" si="4"/>
        <v>0</v>
      </c>
      <c r="O9" s="181">
        <f t="shared" si="5"/>
        <v>0</v>
      </c>
      <c r="P9" s="191">
        <v>0</v>
      </c>
      <c r="Q9" s="192">
        <v>0</v>
      </c>
      <c r="R9" s="180">
        <f t="shared" si="6"/>
        <v>0</v>
      </c>
      <c r="S9" s="181">
        <f t="shared" si="6"/>
        <v>0</v>
      </c>
      <c r="T9" s="191">
        <v>0</v>
      </c>
      <c r="U9" s="192">
        <v>0</v>
      </c>
      <c r="V9" s="180">
        <f t="shared" si="7"/>
        <v>0</v>
      </c>
      <c r="W9" s="181">
        <f t="shared" ref="W9:W14" si="8">U9-Q9</f>
        <v>0</v>
      </c>
      <c r="X9" s="201">
        <f>Summary!C13</f>
        <v>0</v>
      </c>
      <c r="Y9" s="199">
        <f>Summary!E13</f>
        <v>0</v>
      </c>
      <c r="Z9" s="180">
        <f t="shared" ref="Z9:AA14" si="9">X9-T9</f>
        <v>0</v>
      </c>
      <c r="AA9" s="181">
        <f t="shared" si="9"/>
        <v>0</v>
      </c>
      <c r="AB9" s="202"/>
      <c r="AC9" s="186"/>
      <c r="AD9" s="200"/>
      <c r="AE9" s="183"/>
      <c r="AF9" s="187"/>
      <c r="AG9" s="186"/>
      <c r="AH9" s="187"/>
      <c r="AI9" s="186"/>
      <c r="AJ9" s="187"/>
      <c r="AK9" s="186"/>
      <c r="AL9" s="187"/>
      <c r="AM9" s="186"/>
      <c r="AN9" s="187"/>
      <c r="AO9" s="186"/>
      <c r="AP9" s="187"/>
      <c r="AQ9" s="186"/>
      <c r="AR9" s="187"/>
      <c r="AS9" s="186"/>
      <c r="AT9" s="187"/>
      <c r="AU9" s="186"/>
    </row>
    <row r="10" spans="1:47" ht="15" customHeight="1">
      <c r="A10" s="176" t="s">
        <v>38</v>
      </c>
      <c r="B10" s="191">
        <v>0</v>
      </c>
      <c r="C10" s="192">
        <v>0</v>
      </c>
      <c r="D10" s="191">
        <v>0</v>
      </c>
      <c r="E10" s="192">
        <v>0</v>
      </c>
      <c r="F10" s="180">
        <f t="shared" si="0"/>
        <v>0</v>
      </c>
      <c r="G10" s="181">
        <f t="shared" si="1"/>
        <v>0</v>
      </c>
      <c r="H10" s="191">
        <v>0</v>
      </c>
      <c r="I10" s="192">
        <v>0</v>
      </c>
      <c r="J10" s="180">
        <f t="shared" si="2"/>
        <v>0</v>
      </c>
      <c r="K10" s="181">
        <f t="shared" si="3"/>
        <v>0</v>
      </c>
      <c r="L10" s="191">
        <v>0</v>
      </c>
      <c r="M10" s="192">
        <v>0</v>
      </c>
      <c r="N10" s="180">
        <f t="shared" si="4"/>
        <v>0</v>
      </c>
      <c r="O10" s="181">
        <f t="shared" si="5"/>
        <v>0</v>
      </c>
      <c r="P10" s="191">
        <v>0</v>
      </c>
      <c r="Q10" s="192">
        <v>0</v>
      </c>
      <c r="R10" s="180">
        <f t="shared" si="6"/>
        <v>0</v>
      </c>
      <c r="S10" s="181">
        <f t="shared" si="6"/>
        <v>0</v>
      </c>
      <c r="T10" s="191">
        <v>0</v>
      </c>
      <c r="U10" s="192">
        <v>0</v>
      </c>
      <c r="V10" s="180">
        <f t="shared" si="7"/>
        <v>0</v>
      </c>
      <c r="W10" s="181">
        <f t="shared" si="8"/>
        <v>0</v>
      </c>
      <c r="X10" s="191">
        <v>0</v>
      </c>
      <c r="Y10" s="192">
        <v>0</v>
      </c>
      <c r="Z10" s="180">
        <f t="shared" si="9"/>
        <v>0</v>
      </c>
      <c r="AA10" s="181">
        <f t="shared" si="9"/>
        <v>0</v>
      </c>
      <c r="AB10" s="201">
        <f>Summary!C14</f>
        <v>0</v>
      </c>
      <c r="AC10" s="199">
        <f>Summary!E14</f>
        <v>0</v>
      </c>
      <c r="AD10" s="180">
        <f t="shared" ref="AD10:AE14" si="10">AB10-X10</f>
        <v>0</v>
      </c>
      <c r="AE10" s="181">
        <f t="shared" si="10"/>
        <v>0</v>
      </c>
      <c r="AF10" s="196"/>
      <c r="AG10" s="186"/>
      <c r="AH10" s="184"/>
      <c r="AI10" s="183"/>
      <c r="AJ10" s="185"/>
      <c r="AK10" s="186"/>
      <c r="AL10" s="185"/>
      <c r="AM10" s="186"/>
      <c r="AN10" s="185"/>
      <c r="AO10" s="186"/>
      <c r="AP10" s="185"/>
      <c r="AQ10" s="186"/>
      <c r="AR10" s="185"/>
      <c r="AS10" s="186"/>
      <c r="AT10" s="185"/>
      <c r="AU10" s="186"/>
    </row>
    <row r="11" spans="1:47" ht="15" customHeight="1">
      <c r="A11" s="176" t="s">
        <v>39</v>
      </c>
      <c r="B11" s="191">
        <v>0</v>
      </c>
      <c r="C11" s="192">
        <v>0</v>
      </c>
      <c r="D11" s="191">
        <v>0</v>
      </c>
      <c r="E11" s="192">
        <v>0</v>
      </c>
      <c r="F11" s="180">
        <f t="shared" si="0"/>
        <v>0</v>
      </c>
      <c r="G11" s="181">
        <f t="shared" si="1"/>
        <v>0</v>
      </c>
      <c r="H11" s="191">
        <v>0</v>
      </c>
      <c r="I11" s="192">
        <v>0</v>
      </c>
      <c r="J11" s="180">
        <f t="shared" si="2"/>
        <v>0</v>
      </c>
      <c r="K11" s="181">
        <f t="shared" si="3"/>
        <v>0</v>
      </c>
      <c r="L11" s="191">
        <v>0</v>
      </c>
      <c r="M11" s="192">
        <v>0</v>
      </c>
      <c r="N11" s="180">
        <f t="shared" si="4"/>
        <v>0</v>
      </c>
      <c r="O11" s="181">
        <f t="shared" si="5"/>
        <v>0</v>
      </c>
      <c r="P11" s="191">
        <v>0</v>
      </c>
      <c r="Q11" s="192">
        <v>0</v>
      </c>
      <c r="R11" s="180">
        <f t="shared" si="6"/>
        <v>0</v>
      </c>
      <c r="S11" s="181">
        <f t="shared" si="6"/>
        <v>0</v>
      </c>
      <c r="T11" s="191">
        <v>0</v>
      </c>
      <c r="U11" s="192">
        <v>0</v>
      </c>
      <c r="V11" s="180">
        <f t="shared" si="7"/>
        <v>0</v>
      </c>
      <c r="W11" s="181">
        <f t="shared" si="8"/>
        <v>0</v>
      </c>
      <c r="X11" s="191">
        <v>0</v>
      </c>
      <c r="Y11" s="192">
        <v>0</v>
      </c>
      <c r="Z11" s="180">
        <f t="shared" si="9"/>
        <v>0</v>
      </c>
      <c r="AA11" s="181">
        <f t="shared" si="9"/>
        <v>0</v>
      </c>
      <c r="AB11" s="191">
        <v>0</v>
      </c>
      <c r="AC11" s="192">
        <v>0</v>
      </c>
      <c r="AD11" s="180">
        <f t="shared" si="10"/>
        <v>0</v>
      </c>
      <c r="AE11" s="181">
        <f t="shared" si="10"/>
        <v>0</v>
      </c>
      <c r="AF11" s="201">
        <f>Summary!C15</f>
        <v>0</v>
      </c>
      <c r="AG11" s="199">
        <f>Summary!E15</f>
        <v>0</v>
      </c>
      <c r="AH11" s="180">
        <f t="shared" ref="AH11:AI14" si="11">AF11-AB11</f>
        <v>0</v>
      </c>
      <c r="AI11" s="181">
        <f t="shared" si="11"/>
        <v>0</v>
      </c>
      <c r="AJ11" s="196"/>
      <c r="AK11" s="186"/>
      <c r="AL11" s="184"/>
      <c r="AM11" s="183"/>
      <c r="AN11" s="185"/>
      <c r="AO11" s="186"/>
      <c r="AP11" s="185"/>
      <c r="AQ11" s="186"/>
      <c r="AR11" s="185"/>
      <c r="AS11" s="186"/>
      <c r="AT11" s="185"/>
      <c r="AU11" s="186"/>
    </row>
    <row r="12" spans="1:47" ht="15" customHeight="1">
      <c r="A12" s="176" t="s">
        <v>40</v>
      </c>
      <c r="B12" s="191">
        <v>0</v>
      </c>
      <c r="C12" s="192">
        <v>0</v>
      </c>
      <c r="D12" s="191">
        <v>0</v>
      </c>
      <c r="E12" s="192">
        <v>0</v>
      </c>
      <c r="F12" s="180">
        <f t="shared" si="0"/>
        <v>0</v>
      </c>
      <c r="G12" s="181">
        <f t="shared" si="1"/>
        <v>0</v>
      </c>
      <c r="H12" s="191">
        <v>0</v>
      </c>
      <c r="I12" s="192">
        <v>0</v>
      </c>
      <c r="J12" s="180">
        <f t="shared" si="2"/>
        <v>0</v>
      </c>
      <c r="K12" s="181">
        <f t="shared" si="3"/>
        <v>0</v>
      </c>
      <c r="L12" s="191">
        <v>0</v>
      </c>
      <c r="M12" s="192">
        <v>0</v>
      </c>
      <c r="N12" s="180">
        <f t="shared" si="4"/>
        <v>0</v>
      </c>
      <c r="O12" s="181">
        <f t="shared" si="5"/>
        <v>0</v>
      </c>
      <c r="P12" s="191">
        <v>0</v>
      </c>
      <c r="Q12" s="192">
        <v>0</v>
      </c>
      <c r="R12" s="180">
        <f t="shared" si="6"/>
        <v>0</v>
      </c>
      <c r="S12" s="181">
        <f t="shared" si="6"/>
        <v>0</v>
      </c>
      <c r="T12" s="191">
        <v>0</v>
      </c>
      <c r="U12" s="192">
        <v>0</v>
      </c>
      <c r="V12" s="180">
        <f t="shared" si="7"/>
        <v>0</v>
      </c>
      <c r="W12" s="181">
        <f t="shared" si="8"/>
        <v>0</v>
      </c>
      <c r="X12" s="191">
        <v>0</v>
      </c>
      <c r="Y12" s="192">
        <v>0</v>
      </c>
      <c r="Z12" s="180">
        <f t="shared" si="9"/>
        <v>0</v>
      </c>
      <c r="AA12" s="181">
        <f t="shared" si="9"/>
        <v>0</v>
      </c>
      <c r="AB12" s="191">
        <v>0</v>
      </c>
      <c r="AC12" s="192">
        <v>0</v>
      </c>
      <c r="AD12" s="180">
        <f t="shared" si="10"/>
        <v>0</v>
      </c>
      <c r="AE12" s="181">
        <f t="shared" si="10"/>
        <v>0</v>
      </c>
      <c r="AF12" s="191">
        <v>0</v>
      </c>
      <c r="AG12" s="192">
        <v>0</v>
      </c>
      <c r="AH12" s="180">
        <f t="shared" si="11"/>
        <v>0</v>
      </c>
      <c r="AI12" s="181">
        <f t="shared" si="11"/>
        <v>0</v>
      </c>
      <c r="AJ12" s="198">
        <f>Summary!C16</f>
        <v>0</v>
      </c>
      <c r="AK12" s="199">
        <f>Summary!E16</f>
        <v>0</v>
      </c>
      <c r="AL12" s="180">
        <f t="shared" ref="AL12:AM14" si="12">AJ12-AF12</f>
        <v>0</v>
      </c>
      <c r="AM12" s="181">
        <f t="shared" si="12"/>
        <v>0</v>
      </c>
      <c r="AN12" s="205"/>
      <c r="AO12" s="186"/>
      <c r="AP12" s="206"/>
      <c r="AQ12" s="183"/>
      <c r="AR12" s="189"/>
      <c r="AS12" s="186"/>
      <c r="AT12" s="189"/>
      <c r="AU12" s="186"/>
    </row>
    <row r="13" spans="1:47" ht="15" customHeight="1">
      <c r="A13" s="176" t="s">
        <v>41</v>
      </c>
      <c r="B13" s="191">
        <v>0</v>
      </c>
      <c r="C13" s="192">
        <v>0</v>
      </c>
      <c r="D13" s="191">
        <v>0</v>
      </c>
      <c r="E13" s="192">
        <v>0</v>
      </c>
      <c r="F13" s="180">
        <f t="shared" si="0"/>
        <v>0</v>
      </c>
      <c r="G13" s="181">
        <f t="shared" si="1"/>
        <v>0</v>
      </c>
      <c r="H13" s="191">
        <v>0</v>
      </c>
      <c r="I13" s="192">
        <v>0</v>
      </c>
      <c r="J13" s="180">
        <f t="shared" si="2"/>
        <v>0</v>
      </c>
      <c r="K13" s="181">
        <f t="shared" si="3"/>
        <v>0</v>
      </c>
      <c r="L13" s="191">
        <v>0</v>
      </c>
      <c r="M13" s="192">
        <v>0</v>
      </c>
      <c r="N13" s="180">
        <f t="shared" si="4"/>
        <v>0</v>
      </c>
      <c r="O13" s="181">
        <f t="shared" si="5"/>
        <v>0</v>
      </c>
      <c r="P13" s="191">
        <v>0</v>
      </c>
      <c r="Q13" s="192">
        <v>0</v>
      </c>
      <c r="R13" s="180">
        <f t="shared" si="6"/>
        <v>0</v>
      </c>
      <c r="S13" s="181">
        <f t="shared" si="6"/>
        <v>0</v>
      </c>
      <c r="T13" s="191">
        <v>0</v>
      </c>
      <c r="U13" s="192">
        <v>0</v>
      </c>
      <c r="V13" s="180">
        <f t="shared" si="7"/>
        <v>0</v>
      </c>
      <c r="W13" s="181">
        <f t="shared" si="8"/>
        <v>0</v>
      </c>
      <c r="X13" s="191">
        <v>0</v>
      </c>
      <c r="Y13" s="192">
        <v>0</v>
      </c>
      <c r="Z13" s="180">
        <f t="shared" si="9"/>
        <v>0</v>
      </c>
      <c r="AA13" s="181">
        <f t="shared" si="9"/>
        <v>0</v>
      </c>
      <c r="AB13" s="191">
        <v>0</v>
      </c>
      <c r="AC13" s="192">
        <v>0</v>
      </c>
      <c r="AD13" s="180">
        <f t="shared" si="10"/>
        <v>0</v>
      </c>
      <c r="AE13" s="181">
        <f t="shared" si="10"/>
        <v>0</v>
      </c>
      <c r="AF13" s="191">
        <v>0</v>
      </c>
      <c r="AG13" s="192">
        <v>0</v>
      </c>
      <c r="AH13" s="180">
        <f t="shared" si="11"/>
        <v>0</v>
      </c>
      <c r="AI13" s="181">
        <f t="shared" si="11"/>
        <v>0</v>
      </c>
      <c r="AJ13" s="191">
        <v>0</v>
      </c>
      <c r="AK13" s="192">
        <v>0</v>
      </c>
      <c r="AL13" s="180">
        <f t="shared" si="12"/>
        <v>0</v>
      </c>
      <c r="AM13" s="181">
        <f t="shared" si="12"/>
        <v>0</v>
      </c>
      <c r="AN13" s="198">
        <f>Summary!C17</f>
        <v>0</v>
      </c>
      <c r="AO13" s="207">
        <f>Summary!E17</f>
        <v>0</v>
      </c>
      <c r="AP13" s="180">
        <f>AN13-AJ13</f>
        <v>0</v>
      </c>
      <c r="AQ13" s="181">
        <f>AO13-AK13</f>
        <v>0</v>
      </c>
      <c r="AR13" s="205"/>
      <c r="AS13" s="190"/>
      <c r="AT13" s="206"/>
      <c r="AU13" s="208"/>
    </row>
    <row r="14" spans="1:47" ht="15" customHeight="1">
      <c r="A14" s="176" t="s">
        <v>42</v>
      </c>
      <c r="B14" s="191">
        <v>0</v>
      </c>
      <c r="C14" s="192">
        <v>0</v>
      </c>
      <c r="D14" s="191">
        <v>0</v>
      </c>
      <c r="E14" s="192">
        <v>0</v>
      </c>
      <c r="F14" s="180">
        <f t="shared" si="0"/>
        <v>0</v>
      </c>
      <c r="G14" s="181">
        <f t="shared" si="1"/>
        <v>0</v>
      </c>
      <c r="H14" s="191">
        <v>0</v>
      </c>
      <c r="I14" s="192">
        <v>0</v>
      </c>
      <c r="J14" s="180">
        <f t="shared" si="2"/>
        <v>0</v>
      </c>
      <c r="K14" s="181">
        <f t="shared" si="3"/>
        <v>0</v>
      </c>
      <c r="L14" s="191">
        <v>0</v>
      </c>
      <c r="M14" s="192">
        <v>0</v>
      </c>
      <c r="N14" s="180">
        <f t="shared" si="4"/>
        <v>0</v>
      </c>
      <c r="O14" s="181">
        <f t="shared" si="5"/>
        <v>0</v>
      </c>
      <c r="P14" s="191">
        <v>0</v>
      </c>
      <c r="Q14" s="192">
        <v>0</v>
      </c>
      <c r="R14" s="180">
        <f t="shared" si="6"/>
        <v>0</v>
      </c>
      <c r="S14" s="181">
        <f t="shared" si="6"/>
        <v>0</v>
      </c>
      <c r="T14" s="191">
        <v>0</v>
      </c>
      <c r="U14" s="192">
        <v>0</v>
      </c>
      <c r="V14" s="180">
        <f t="shared" si="7"/>
        <v>0</v>
      </c>
      <c r="W14" s="181">
        <f t="shared" si="8"/>
        <v>0</v>
      </c>
      <c r="X14" s="191">
        <v>0</v>
      </c>
      <c r="Y14" s="192">
        <v>0</v>
      </c>
      <c r="Z14" s="180">
        <f t="shared" si="9"/>
        <v>0</v>
      </c>
      <c r="AA14" s="181">
        <f t="shared" si="9"/>
        <v>0</v>
      </c>
      <c r="AB14" s="191">
        <v>0</v>
      </c>
      <c r="AC14" s="192">
        <v>0</v>
      </c>
      <c r="AD14" s="180">
        <f t="shared" si="10"/>
        <v>0</v>
      </c>
      <c r="AE14" s="181">
        <f t="shared" si="10"/>
        <v>0</v>
      </c>
      <c r="AF14" s="191">
        <v>0</v>
      </c>
      <c r="AG14" s="192">
        <v>0</v>
      </c>
      <c r="AH14" s="180">
        <f t="shared" si="11"/>
        <v>0</v>
      </c>
      <c r="AI14" s="181">
        <f t="shared" si="11"/>
        <v>0</v>
      </c>
      <c r="AJ14" s="191">
        <v>0</v>
      </c>
      <c r="AK14" s="192">
        <v>0</v>
      </c>
      <c r="AL14" s="180">
        <f t="shared" si="12"/>
        <v>0</v>
      </c>
      <c r="AM14" s="181">
        <f t="shared" si="12"/>
        <v>0</v>
      </c>
      <c r="AN14" s="197">
        <v>0</v>
      </c>
      <c r="AO14" s="193">
        <v>0</v>
      </c>
      <c r="AP14" s="180">
        <f>AN14-AJ14</f>
        <v>0</v>
      </c>
      <c r="AQ14" s="181">
        <f>AO14-AK14</f>
        <v>0</v>
      </c>
      <c r="AR14" s="201">
        <f>Summary!C18</f>
        <v>0</v>
      </c>
      <c r="AS14" s="207">
        <f>Summary!E18</f>
        <v>0</v>
      </c>
      <c r="AT14" s="180">
        <f>AR14-AN14</f>
        <v>0</v>
      </c>
      <c r="AU14" s="181">
        <f>AS14-AO14</f>
        <v>0</v>
      </c>
    </row>
    <row r="15" spans="1:47" ht="15" customHeight="1">
      <c r="A15" s="209"/>
      <c r="B15" s="210"/>
      <c r="C15" s="211"/>
      <c r="D15" s="212"/>
      <c r="E15" s="213"/>
      <c r="F15" s="210"/>
      <c r="G15" s="210"/>
      <c r="H15" s="214"/>
      <c r="I15" s="213"/>
      <c r="J15" s="210"/>
      <c r="K15" s="210"/>
      <c r="L15" s="214"/>
      <c r="M15" s="211"/>
      <c r="N15" s="210"/>
      <c r="O15" s="210"/>
      <c r="P15" s="214"/>
      <c r="Q15" s="215"/>
      <c r="R15" s="210"/>
      <c r="S15" s="210"/>
      <c r="T15" s="214"/>
      <c r="U15" s="211"/>
      <c r="V15" s="210"/>
      <c r="W15" s="210"/>
      <c r="X15" s="214"/>
      <c r="Y15" s="215"/>
      <c r="Z15" s="210"/>
      <c r="AA15" s="210"/>
      <c r="AB15" s="214"/>
      <c r="AC15" s="211"/>
      <c r="AD15" s="210"/>
      <c r="AE15" s="210"/>
      <c r="AF15" s="214"/>
      <c r="AG15" s="211"/>
      <c r="AH15" s="210"/>
      <c r="AI15" s="210"/>
      <c r="AJ15" s="214"/>
      <c r="AK15" s="211"/>
      <c r="AL15" s="210"/>
      <c r="AM15" s="210"/>
      <c r="AN15" s="214"/>
      <c r="AO15" s="211"/>
      <c r="AP15" s="210"/>
      <c r="AQ15" s="210"/>
      <c r="AR15" s="214"/>
      <c r="AS15" s="211"/>
      <c r="AT15" s="210"/>
      <c r="AU15" s="210"/>
    </row>
    <row r="16" spans="1:47" ht="15" customHeight="1">
      <c r="A16" s="216">
        <v>2022</v>
      </c>
      <c r="B16" s="338" t="s">
        <v>43</v>
      </c>
      <c r="C16" s="336"/>
      <c r="D16" s="335" t="s">
        <v>44</v>
      </c>
      <c r="E16" s="339"/>
      <c r="F16" s="336"/>
      <c r="G16" s="336"/>
      <c r="H16" s="338" t="s">
        <v>45</v>
      </c>
      <c r="I16" s="339"/>
      <c r="J16" s="336"/>
      <c r="K16" s="336"/>
      <c r="L16" s="335" t="s">
        <v>46</v>
      </c>
      <c r="M16" s="336"/>
      <c r="N16" s="336"/>
      <c r="O16" s="336"/>
      <c r="P16" s="338" t="s">
        <v>47</v>
      </c>
      <c r="Q16" s="336"/>
      <c r="R16" s="336"/>
      <c r="S16" s="336"/>
      <c r="T16" s="335" t="s">
        <v>48</v>
      </c>
      <c r="U16" s="336"/>
      <c r="V16" s="336"/>
      <c r="W16" s="336"/>
      <c r="X16" s="338" t="s">
        <v>35</v>
      </c>
      <c r="Y16" s="336"/>
      <c r="Z16" s="336"/>
      <c r="AA16" s="336"/>
      <c r="AB16" s="335" t="s">
        <v>38</v>
      </c>
      <c r="AC16" s="336"/>
      <c r="AD16" s="336"/>
      <c r="AE16" s="336"/>
      <c r="AF16" s="338" t="s">
        <v>49</v>
      </c>
      <c r="AG16" s="336"/>
      <c r="AH16" s="336"/>
      <c r="AI16" s="336"/>
      <c r="AJ16" s="335" t="s">
        <v>40</v>
      </c>
      <c r="AK16" s="336"/>
      <c r="AL16" s="336"/>
      <c r="AM16" s="336"/>
      <c r="AN16" s="338" t="s">
        <v>41</v>
      </c>
      <c r="AO16" s="336"/>
      <c r="AP16" s="336"/>
      <c r="AQ16" s="336"/>
      <c r="AR16" s="335" t="s">
        <v>42</v>
      </c>
      <c r="AS16" s="336"/>
      <c r="AT16" s="336"/>
      <c r="AU16" s="336"/>
    </row>
    <row r="17" spans="1:47" ht="15" customHeight="1">
      <c r="A17" s="160"/>
      <c r="B17" s="161" t="s">
        <v>36</v>
      </c>
      <c r="C17" s="162" t="s">
        <v>37</v>
      </c>
      <c r="D17" s="162" t="s">
        <v>36</v>
      </c>
      <c r="E17" s="162" t="s">
        <v>37</v>
      </c>
      <c r="F17" s="164" t="s">
        <v>36</v>
      </c>
      <c r="G17" s="164" t="s">
        <v>37</v>
      </c>
      <c r="H17" s="162" t="s">
        <v>36</v>
      </c>
      <c r="I17" s="162" t="s">
        <v>37</v>
      </c>
      <c r="J17" s="164" t="s">
        <v>36</v>
      </c>
      <c r="K17" s="164" t="s">
        <v>37</v>
      </c>
      <c r="L17" s="162" t="s">
        <v>36</v>
      </c>
      <c r="M17" s="162" t="s">
        <v>37</v>
      </c>
      <c r="N17" s="164" t="s">
        <v>36</v>
      </c>
      <c r="O17" s="164" t="s">
        <v>37</v>
      </c>
      <c r="P17" s="162" t="s">
        <v>36</v>
      </c>
      <c r="Q17" s="162" t="s">
        <v>37</v>
      </c>
      <c r="R17" s="164" t="s">
        <v>36</v>
      </c>
      <c r="S17" s="164" t="s">
        <v>37</v>
      </c>
      <c r="T17" s="162" t="s">
        <v>36</v>
      </c>
      <c r="U17" s="162" t="s">
        <v>37</v>
      </c>
      <c r="V17" s="164" t="s">
        <v>36</v>
      </c>
      <c r="W17" s="164" t="s">
        <v>37</v>
      </c>
      <c r="X17" s="162" t="s">
        <v>36</v>
      </c>
      <c r="Y17" s="162" t="s">
        <v>37</v>
      </c>
      <c r="Z17" s="164" t="s">
        <v>36</v>
      </c>
      <c r="AA17" s="164" t="s">
        <v>37</v>
      </c>
      <c r="AB17" s="162" t="s">
        <v>36</v>
      </c>
      <c r="AC17" s="162" t="s">
        <v>37</v>
      </c>
      <c r="AD17" s="164" t="s">
        <v>36</v>
      </c>
      <c r="AE17" s="164" t="s">
        <v>37</v>
      </c>
      <c r="AF17" s="162" t="s">
        <v>36</v>
      </c>
      <c r="AG17" s="162" t="s">
        <v>37</v>
      </c>
      <c r="AH17" s="164" t="s">
        <v>36</v>
      </c>
      <c r="AI17" s="164" t="s">
        <v>37</v>
      </c>
      <c r="AJ17" s="162" t="s">
        <v>36</v>
      </c>
      <c r="AK17" s="162" t="s">
        <v>37</v>
      </c>
      <c r="AL17" s="164" t="s">
        <v>36</v>
      </c>
      <c r="AM17" s="164" t="s">
        <v>37</v>
      </c>
      <c r="AN17" s="162" t="s">
        <v>36</v>
      </c>
      <c r="AO17" s="162" t="s">
        <v>37</v>
      </c>
      <c r="AP17" s="164" t="s">
        <v>36</v>
      </c>
      <c r="AQ17" s="164" t="s">
        <v>37</v>
      </c>
      <c r="AR17" s="162" t="s">
        <v>36</v>
      </c>
      <c r="AS17" s="162" t="s">
        <v>37</v>
      </c>
      <c r="AT17" s="164" t="s">
        <v>36</v>
      </c>
      <c r="AU17" s="164" t="s">
        <v>37</v>
      </c>
    </row>
    <row r="18" spans="1:47" ht="15" customHeight="1">
      <c r="A18" s="165" t="s">
        <v>43</v>
      </c>
      <c r="B18" s="130">
        <v>0</v>
      </c>
      <c r="C18" s="217">
        <v>0</v>
      </c>
      <c r="D18" s="127">
        <v>0</v>
      </c>
      <c r="E18" s="218">
        <v>0</v>
      </c>
      <c r="F18" s="180">
        <f t="shared" ref="F18:F29" si="13">D18-B18</f>
        <v>0</v>
      </c>
      <c r="G18" s="181">
        <f t="shared" ref="G18:G29" si="14">E18-C18</f>
        <v>0</v>
      </c>
      <c r="H18" s="219">
        <v>0</v>
      </c>
      <c r="I18" s="220">
        <v>0</v>
      </c>
      <c r="J18" s="180">
        <f t="shared" ref="J18:J29" si="15">H18-F18</f>
        <v>0</v>
      </c>
      <c r="K18" s="181">
        <f t="shared" ref="K18:K29" si="16">I18-G18</f>
        <v>0</v>
      </c>
      <c r="L18" s="219">
        <v>0</v>
      </c>
      <c r="M18" s="220">
        <v>0</v>
      </c>
      <c r="N18" s="180">
        <f t="shared" ref="N18:N29" si="17">L18-J18</f>
        <v>0</v>
      </c>
      <c r="O18" s="181">
        <f t="shared" ref="O18:O29" si="18">M18-K18</f>
        <v>0</v>
      </c>
      <c r="P18" s="219">
        <v>0</v>
      </c>
      <c r="Q18" s="220">
        <v>0</v>
      </c>
      <c r="R18" s="180">
        <f t="shared" ref="R18:R29" si="19">P18-N18</f>
        <v>0</v>
      </c>
      <c r="S18" s="181">
        <f t="shared" ref="S18:S29" si="20">Q18-O18</f>
        <v>0</v>
      </c>
      <c r="T18" s="221">
        <v>0</v>
      </c>
      <c r="U18" s="220">
        <v>0</v>
      </c>
      <c r="V18" s="180">
        <f t="shared" ref="V18:V29" si="21">T18-R18</f>
        <v>0</v>
      </c>
      <c r="W18" s="181">
        <f t="shared" ref="W18:W29" si="22">U18-S18</f>
        <v>0</v>
      </c>
      <c r="X18" s="219">
        <v>0</v>
      </c>
      <c r="Y18" s="220">
        <v>0</v>
      </c>
      <c r="Z18" s="180">
        <f t="shared" ref="Z18:Z29" si="23">X18-V18</f>
        <v>0</v>
      </c>
      <c r="AA18" s="181">
        <f t="shared" ref="AA18:AA29" si="24">Y18-W18</f>
        <v>0</v>
      </c>
      <c r="AB18" s="219">
        <v>0</v>
      </c>
      <c r="AC18" s="220">
        <v>0</v>
      </c>
      <c r="AD18" s="180">
        <f t="shared" ref="AD18:AD29" si="25">AB18-Z18</f>
        <v>0</v>
      </c>
      <c r="AE18" s="181">
        <f t="shared" ref="AE18:AE29" si="26">AC18-AA18</f>
        <v>0</v>
      </c>
      <c r="AF18" s="219">
        <v>0</v>
      </c>
      <c r="AG18" s="220">
        <v>0</v>
      </c>
      <c r="AH18" s="180">
        <f t="shared" ref="AH18:AH29" si="27">AF18-AD18</f>
        <v>0</v>
      </c>
      <c r="AI18" s="181">
        <f t="shared" ref="AI18:AI29" si="28">AG18-AE18</f>
        <v>0</v>
      </c>
      <c r="AJ18" s="219">
        <v>0</v>
      </c>
      <c r="AK18" s="220">
        <v>0</v>
      </c>
      <c r="AL18" s="180">
        <f t="shared" ref="AL18:AL29" si="29">AJ18-AH18</f>
        <v>0</v>
      </c>
      <c r="AM18" s="222">
        <f t="shared" ref="AM18:AM29" si="30">AK18-AI18</f>
        <v>0</v>
      </c>
      <c r="AN18" s="219">
        <v>0</v>
      </c>
      <c r="AO18" s="220">
        <v>0</v>
      </c>
      <c r="AP18" s="223">
        <f t="shared" ref="AP18:AP29" si="31">AN18-AL18</f>
        <v>0</v>
      </c>
      <c r="AQ18" s="222">
        <f t="shared" ref="AQ18:AQ29" si="32">AO18-AM18</f>
        <v>0</v>
      </c>
      <c r="AR18" s="219">
        <v>0</v>
      </c>
      <c r="AS18" s="220">
        <v>0</v>
      </c>
      <c r="AT18" s="223">
        <f t="shared" ref="AT18:AT29" si="33">AR18-AP18</f>
        <v>0</v>
      </c>
      <c r="AU18" s="181">
        <f t="shared" ref="AU18:AU29" si="34">AS18-AQ18</f>
        <v>0</v>
      </c>
    </row>
    <row r="19" spans="1:47" ht="15" customHeight="1">
      <c r="A19" s="176" t="s">
        <v>44</v>
      </c>
      <c r="B19" s="177">
        <v>0</v>
      </c>
      <c r="C19" s="178">
        <v>0</v>
      </c>
      <c r="D19" s="130">
        <v>0</v>
      </c>
      <c r="E19" s="218">
        <v>0</v>
      </c>
      <c r="F19" s="180">
        <f t="shared" si="13"/>
        <v>0</v>
      </c>
      <c r="G19" s="181">
        <f t="shared" si="14"/>
        <v>0</v>
      </c>
      <c r="H19" s="221">
        <v>0</v>
      </c>
      <c r="I19" s="220">
        <v>0</v>
      </c>
      <c r="J19" s="180">
        <f t="shared" si="15"/>
        <v>0</v>
      </c>
      <c r="K19" s="181">
        <f t="shared" si="16"/>
        <v>0</v>
      </c>
      <c r="L19" s="219">
        <v>0</v>
      </c>
      <c r="M19" s="220">
        <v>0</v>
      </c>
      <c r="N19" s="180">
        <f t="shared" si="17"/>
        <v>0</v>
      </c>
      <c r="O19" s="181">
        <f t="shared" si="18"/>
        <v>0</v>
      </c>
      <c r="P19" s="219">
        <v>0</v>
      </c>
      <c r="Q19" s="220">
        <v>0</v>
      </c>
      <c r="R19" s="180">
        <f t="shared" si="19"/>
        <v>0</v>
      </c>
      <c r="S19" s="181">
        <f t="shared" si="20"/>
        <v>0</v>
      </c>
      <c r="T19" s="221">
        <v>0</v>
      </c>
      <c r="U19" s="218">
        <v>0</v>
      </c>
      <c r="V19" s="180">
        <f t="shared" si="21"/>
        <v>0</v>
      </c>
      <c r="W19" s="181">
        <f t="shared" si="22"/>
        <v>0</v>
      </c>
      <c r="X19" s="219">
        <v>0</v>
      </c>
      <c r="Y19" s="220">
        <v>0</v>
      </c>
      <c r="Z19" s="180">
        <f t="shared" si="23"/>
        <v>0</v>
      </c>
      <c r="AA19" s="181">
        <f t="shared" si="24"/>
        <v>0</v>
      </c>
      <c r="AB19" s="219">
        <v>0</v>
      </c>
      <c r="AC19" s="220">
        <v>0</v>
      </c>
      <c r="AD19" s="180">
        <f t="shared" si="25"/>
        <v>0</v>
      </c>
      <c r="AE19" s="181">
        <f t="shared" si="26"/>
        <v>0</v>
      </c>
      <c r="AF19" s="219">
        <v>0</v>
      </c>
      <c r="AG19" s="220">
        <v>0</v>
      </c>
      <c r="AH19" s="180">
        <f t="shared" si="27"/>
        <v>0</v>
      </c>
      <c r="AI19" s="181">
        <f t="shared" si="28"/>
        <v>0</v>
      </c>
      <c r="AJ19" s="219">
        <v>0</v>
      </c>
      <c r="AK19" s="220">
        <v>0</v>
      </c>
      <c r="AL19" s="180">
        <f t="shared" si="29"/>
        <v>0</v>
      </c>
      <c r="AM19" s="181">
        <f t="shared" si="30"/>
        <v>0</v>
      </c>
      <c r="AN19" s="219">
        <v>0</v>
      </c>
      <c r="AO19" s="220">
        <v>0</v>
      </c>
      <c r="AP19" s="180">
        <f t="shared" si="31"/>
        <v>0</v>
      </c>
      <c r="AQ19" s="181">
        <f t="shared" si="32"/>
        <v>0</v>
      </c>
      <c r="AR19" s="219">
        <v>0</v>
      </c>
      <c r="AS19" s="220">
        <v>0</v>
      </c>
      <c r="AT19" s="180">
        <f t="shared" si="33"/>
        <v>0</v>
      </c>
      <c r="AU19" s="181">
        <f t="shared" si="34"/>
        <v>0</v>
      </c>
    </row>
    <row r="20" spans="1:47" ht="15" customHeight="1">
      <c r="A20" s="176" t="s">
        <v>45</v>
      </c>
      <c r="B20" s="191">
        <v>0</v>
      </c>
      <c r="C20" s="192">
        <v>0</v>
      </c>
      <c r="D20" s="127">
        <v>0</v>
      </c>
      <c r="E20" s="218">
        <v>0</v>
      </c>
      <c r="F20" s="180">
        <f t="shared" si="13"/>
        <v>0</v>
      </c>
      <c r="G20" s="181">
        <f t="shared" si="14"/>
        <v>0</v>
      </c>
      <c r="H20" s="219">
        <v>0</v>
      </c>
      <c r="I20" s="218">
        <v>0</v>
      </c>
      <c r="J20" s="180">
        <f t="shared" si="15"/>
        <v>0</v>
      </c>
      <c r="K20" s="181">
        <f t="shared" si="16"/>
        <v>0</v>
      </c>
      <c r="L20" s="219">
        <v>0</v>
      </c>
      <c r="M20" s="220">
        <v>0</v>
      </c>
      <c r="N20" s="180">
        <f t="shared" si="17"/>
        <v>0</v>
      </c>
      <c r="O20" s="181">
        <f t="shared" si="18"/>
        <v>0</v>
      </c>
      <c r="P20" s="219">
        <v>0</v>
      </c>
      <c r="Q20" s="220">
        <v>0</v>
      </c>
      <c r="R20" s="180">
        <f t="shared" si="19"/>
        <v>0</v>
      </c>
      <c r="S20" s="181">
        <f t="shared" si="20"/>
        <v>0</v>
      </c>
      <c r="T20" s="219">
        <v>0</v>
      </c>
      <c r="U20" s="220">
        <v>0</v>
      </c>
      <c r="V20" s="180">
        <f t="shared" si="21"/>
        <v>0</v>
      </c>
      <c r="W20" s="181">
        <f t="shared" si="22"/>
        <v>0</v>
      </c>
      <c r="X20" s="221">
        <v>0</v>
      </c>
      <c r="Y20" s="220">
        <v>0</v>
      </c>
      <c r="Z20" s="180">
        <f t="shared" si="23"/>
        <v>0</v>
      </c>
      <c r="AA20" s="181">
        <f t="shared" si="24"/>
        <v>0</v>
      </c>
      <c r="AB20" s="221">
        <v>0</v>
      </c>
      <c r="AC20" s="220">
        <v>0</v>
      </c>
      <c r="AD20" s="180">
        <f t="shared" si="25"/>
        <v>0</v>
      </c>
      <c r="AE20" s="181">
        <f t="shared" si="26"/>
        <v>0</v>
      </c>
      <c r="AF20" s="219">
        <v>0</v>
      </c>
      <c r="AG20" s="220">
        <v>0</v>
      </c>
      <c r="AH20" s="180">
        <f t="shared" si="27"/>
        <v>0</v>
      </c>
      <c r="AI20" s="181">
        <f t="shared" si="28"/>
        <v>0</v>
      </c>
      <c r="AJ20" s="219">
        <v>0</v>
      </c>
      <c r="AK20" s="220">
        <v>0</v>
      </c>
      <c r="AL20" s="180">
        <f t="shared" si="29"/>
        <v>0</v>
      </c>
      <c r="AM20" s="222">
        <f t="shared" si="30"/>
        <v>0</v>
      </c>
      <c r="AN20" s="219">
        <v>0</v>
      </c>
      <c r="AO20" s="220">
        <v>0</v>
      </c>
      <c r="AP20" s="223">
        <f t="shared" si="31"/>
        <v>0</v>
      </c>
      <c r="AQ20" s="222">
        <f t="shared" si="32"/>
        <v>0</v>
      </c>
      <c r="AR20" s="219">
        <v>0</v>
      </c>
      <c r="AS20" s="220">
        <v>0</v>
      </c>
      <c r="AT20" s="223">
        <f t="shared" si="33"/>
        <v>0</v>
      </c>
      <c r="AU20" s="181">
        <f t="shared" si="34"/>
        <v>0</v>
      </c>
    </row>
    <row r="21" spans="1:47" ht="15" customHeight="1">
      <c r="A21" s="176" t="s">
        <v>46</v>
      </c>
      <c r="B21" s="191">
        <v>0</v>
      </c>
      <c r="C21" s="192">
        <v>0</v>
      </c>
      <c r="D21" s="127">
        <v>0</v>
      </c>
      <c r="E21" s="218">
        <v>0</v>
      </c>
      <c r="F21" s="180">
        <f t="shared" si="13"/>
        <v>0</v>
      </c>
      <c r="G21" s="181">
        <f t="shared" si="14"/>
        <v>0</v>
      </c>
      <c r="H21" s="219">
        <v>0</v>
      </c>
      <c r="I21" s="218">
        <v>0</v>
      </c>
      <c r="J21" s="180">
        <f t="shared" si="15"/>
        <v>0</v>
      </c>
      <c r="K21" s="181">
        <f t="shared" si="16"/>
        <v>0</v>
      </c>
      <c r="L21" s="219">
        <v>0</v>
      </c>
      <c r="M21" s="218">
        <v>0</v>
      </c>
      <c r="N21" s="180">
        <f t="shared" si="17"/>
        <v>0</v>
      </c>
      <c r="O21" s="181">
        <f t="shared" si="18"/>
        <v>0</v>
      </c>
      <c r="P21" s="219">
        <v>0</v>
      </c>
      <c r="Q21" s="220">
        <v>0</v>
      </c>
      <c r="R21" s="180">
        <f t="shared" si="19"/>
        <v>0</v>
      </c>
      <c r="S21" s="181">
        <f t="shared" si="20"/>
        <v>0</v>
      </c>
      <c r="T21" s="219">
        <v>0</v>
      </c>
      <c r="U21" s="220">
        <v>0</v>
      </c>
      <c r="V21" s="180">
        <f t="shared" si="21"/>
        <v>0</v>
      </c>
      <c r="W21" s="181">
        <f t="shared" si="22"/>
        <v>0</v>
      </c>
      <c r="X21" s="221">
        <v>0</v>
      </c>
      <c r="Y21" s="218">
        <v>0</v>
      </c>
      <c r="Z21" s="180">
        <f t="shared" si="23"/>
        <v>0</v>
      </c>
      <c r="AA21" s="181">
        <f t="shared" si="24"/>
        <v>0</v>
      </c>
      <c r="AB21" s="221">
        <v>0</v>
      </c>
      <c r="AC21" s="218">
        <v>0</v>
      </c>
      <c r="AD21" s="180">
        <f t="shared" si="25"/>
        <v>0</v>
      </c>
      <c r="AE21" s="181">
        <f t="shared" si="26"/>
        <v>0</v>
      </c>
      <c r="AF21" s="219">
        <v>0</v>
      </c>
      <c r="AG21" s="220">
        <v>0</v>
      </c>
      <c r="AH21" s="180">
        <f t="shared" si="27"/>
        <v>0</v>
      </c>
      <c r="AI21" s="181">
        <f t="shared" si="28"/>
        <v>0</v>
      </c>
      <c r="AJ21" s="219">
        <v>0</v>
      </c>
      <c r="AK21" s="220">
        <v>0</v>
      </c>
      <c r="AL21" s="180">
        <f t="shared" si="29"/>
        <v>0</v>
      </c>
      <c r="AM21" s="181">
        <f t="shared" si="30"/>
        <v>0</v>
      </c>
      <c r="AN21" s="219">
        <v>0</v>
      </c>
      <c r="AO21" s="220">
        <v>0</v>
      </c>
      <c r="AP21" s="180">
        <f t="shared" si="31"/>
        <v>0</v>
      </c>
      <c r="AQ21" s="181">
        <f t="shared" si="32"/>
        <v>0</v>
      </c>
      <c r="AR21" s="219">
        <v>0</v>
      </c>
      <c r="AS21" s="220">
        <v>0</v>
      </c>
      <c r="AT21" s="180">
        <f t="shared" si="33"/>
        <v>0</v>
      </c>
      <c r="AU21" s="181">
        <f t="shared" si="34"/>
        <v>0</v>
      </c>
    </row>
    <row r="22" spans="1:47" ht="15" customHeight="1">
      <c r="A22" s="176" t="s">
        <v>47</v>
      </c>
      <c r="B22" s="191">
        <v>0</v>
      </c>
      <c r="C22" s="192">
        <v>0</v>
      </c>
      <c r="D22" s="127">
        <v>0</v>
      </c>
      <c r="E22" s="218">
        <v>0</v>
      </c>
      <c r="F22" s="180">
        <f t="shared" si="13"/>
        <v>0</v>
      </c>
      <c r="G22" s="181">
        <f t="shared" si="14"/>
        <v>0</v>
      </c>
      <c r="H22" s="219">
        <v>0</v>
      </c>
      <c r="I22" s="218">
        <v>0</v>
      </c>
      <c r="J22" s="180">
        <f t="shared" si="15"/>
        <v>0</v>
      </c>
      <c r="K22" s="181">
        <f t="shared" si="16"/>
        <v>0</v>
      </c>
      <c r="L22" s="221">
        <v>0</v>
      </c>
      <c r="M22" s="218">
        <v>0</v>
      </c>
      <c r="N22" s="180">
        <f t="shared" si="17"/>
        <v>0</v>
      </c>
      <c r="O22" s="181">
        <f t="shared" si="18"/>
        <v>0</v>
      </c>
      <c r="P22" s="219">
        <v>0</v>
      </c>
      <c r="Q22" s="218">
        <v>0</v>
      </c>
      <c r="R22" s="180">
        <f t="shared" si="19"/>
        <v>0</v>
      </c>
      <c r="S22" s="181">
        <f t="shared" si="20"/>
        <v>0</v>
      </c>
      <c r="T22" s="219">
        <v>0</v>
      </c>
      <c r="U22" s="220">
        <v>0</v>
      </c>
      <c r="V22" s="180">
        <f t="shared" si="21"/>
        <v>0</v>
      </c>
      <c r="W22" s="181">
        <f t="shared" si="22"/>
        <v>0</v>
      </c>
      <c r="X22" s="219">
        <v>0</v>
      </c>
      <c r="Y22" s="220">
        <v>0</v>
      </c>
      <c r="Z22" s="180">
        <f t="shared" si="23"/>
        <v>0</v>
      </c>
      <c r="AA22" s="181">
        <f t="shared" si="24"/>
        <v>0</v>
      </c>
      <c r="AB22" s="219">
        <v>0</v>
      </c>
      <c r="AC22" s="220">
        <v>0</v>
      </c>
      <c r="AD22" s="180">
        <f t="shared" si="25"/>
        <v>0</v>
      </c>
      <c r="AE22" s="181">
        <f t="shared" si="26"/>
        <v>0</v>
      </c>
      <c r="AF22" s="219">
        <v>0</v>
      </c>
      <c r="AG22" s="220">
        <v>0</v>
      </c>
      <c r="AH22" s="180">
        <f t="shared" si="27"/>
        <v>0</v>
      </c>
      <c r="AI22" s="181">
        <f t="shared" si="28"/>
        <v>0</v>
      </c>
      <c r="AJ22" s="219">
        <v>0</v>
      </c>
      <c r="AK22" s="220">
        <v>0</v>
      </c>
      <c r="AL22" s="180">
        <f t="shared" si="29"/>
        <v>0</v>
      </c>
      <c r="AM22" s="222">
        <f t="shared" si="30"/>
        <v>0</v>
      </c>
      <c r="AN22" s="219">
        <v>0</v>
      </c>
      <c r="AO22" s="220">
        <v>0</v>
      </c>
      <c r="AP22" s="223">
        <f t="shared" si="31"/>
        <v>0</v>
      </c>
      <c r="AQ22" s="222">
        <f t="shared" si="32"/>
        <v>0</v>
      </c>
      <c r="AR22" s="219">
        <v>0</v>
      </c>
      <c r="AS22" s="220">
        <v>0</v>
      </c>
      <c r="AT22" s="223">
        <f t="shared" si="33"/>
        <v>0</v>
      </c>
      <c r="AU22" s="181">
        <f t="shared" si="34"/>
        <v>0</v>
      </c>
    </row>
    <row r="23" spans="1:47" ht="15" customHeight="1">
      <c r="A23" s="176" t="s">
        <v>50</v>
      </c>
      <c r="B23" s="191">
        <v>0</v>
      </c>
      <c r="C23" s="192">
        <v>0</v>
      </c>
      <c r="D23" s="127">
        <v>0</v>
      </c>
      <c r="E23" s="218">
        <v>0</v>
      </c>
      <c r="F23" s="180">
        <f t="shared" si="13"/>
        <v>0</v>
      </c>
      <c r="G23" s="181">
        <f t="shared" si="14"/>
        <v>0</v>
      </c>
      <c r="H23" s="219">
        <v>0</v>
      </c>
      <c r="I23" s="218">
        <v>0</v>
      </c>
      <c r="J23" s="180">
        <f t="shared" si="15"/>
        <v>0</v>
      </c>
      <c r="K23" s="181">
        <f t="shared" si="16"/>
        <v>0</v>
      </c>
      <c r="L23" s="219">
        <v>0</v>
      </c>
      <c r="M23" s="218">
        <v>0</v>
      </c>
      <c r="N23" s="180">
        <f t="shared" si="17"/>
        <v>0</v>
      </c>
      <c r="O23" s="181">
        <f t="shared" si="18"/>
        <v>0</v>
      </c>
      <c r="P23" s="221">
        <v>0</v>
      </c>
      <c r="Q23" s="220">
        <v>0</v>
      </c>
      <c r="R23" s="180">
        <f t="shared" si="19"/>
        <v>0</v>
      </c>
      <c r="S23" s="181">
        <f t="shared" si="20"/>
        <v>0</v>
      </c>
      <c r="T23" s="219">
        <v>0</v>
      </c>
      <c r="U23" s="218">
        <v>0</v>
      </c>
      <c r="V23" s="180">
        <f t="shared" si="21"/>
        <v>0</v>
      </c>
      <c r="W23" s="181">
        <f t="shared" si="22"/>
        <v>0</v>
      </c>
      <c r="X23" s="219">
        <v>0</v>
      </c>
      <c r="Y23" s="220">
        <v>0</v>
      </c>
      <c r="Z23" s="180">
        <f t="shared" si="23"/>
        <v>0</v>
      </c>
      <c r="AA23" s="181">
        <f t="shared" si="24"/>
        <v>0</v>
      </c>
      <c r="AB23" s="219">
        <v>0</v>
      </c>
      <c r="AC23" s="220">
        <v>0</v>
      </c>
      <c r="AD23" s="180">
        <f t="shared" si="25"/>
        <v>0</v>
      </c>
      <c r="AE23" s="181">
        <f t="shared" si="26"/>
        <v>0</v>
      </c>
      <c r="AF23" s="219">
        <v>0</v>
      </c>
      <c r="AG23" s="220">
        <v>0</v>
      </c>
      <c r="AH23" s="180">
        <f t="shared" si="27"/>
        <v>0</v>
      </c>
      <c r="AI23" s="181">
        <f t="shared" si="28"/>
        <v>0</v>
      </c>
      <c r="AJ23" s="219">
        <v>0</v>
      </c>
      <c r="AK23" s="220">
        <v>0</v>
      </c>
      <c r="AL23" s="180">
        <f t="shared" si="29"/>
        <v>0</v>
      </c>
      <c r="AM23" s="181">
        <f t="shared" si="30"/>
        <v>0</v>
      </c>
      <c r="AN23" s="219">
        <v>0</v>
      </c>
      <c r="AO23" s="220">
        <v>0</v>
      </c>
      <c r="AP23" s="180">
        <f t="shared" si="31"/>
        <v>0</v>
      </c>
      <c r="AQ23" s="181">
        <f t="shared" si="32"/>
        <v>0</v>
      </c>
      <c r="AR23" s="219">
        <v>0</v>
      </c>
      <c r="AS23" s="220">
        <v>0</v>
      </c>
      <c r="AT23" s="180">
        <f t="shared" si="33"/>
        <v>0</v>
      </c>
      <c r="AU23" s="181">
        <f t="shared" si="34"/>
        <v>0</v>
      </c>
    </row>
    <row r="24" spans="1:47" ht="15" customHeight="1">
      <c r="A24" s="176" t="s">
        <v>35</v>
      </c>
      <c r="B24" s="191">
        <v>0</v>
      </c>
      <c r="C24" s="192">
        <v>0</v>
      </c>
      <c r="D24" s="127">
        <v>0</v>
      </c>
      <c r="E24" s="218">
        <v>0</v>
      </c>
      <c r="F24" s="180">
        <f t="shared" si="13"/>
        <v>0</v>
      </c>
      <c r="G24" s="181">
        <f t="shared" si="14"/>
        <v>0</v>
      </c>
      <c r="H24" s="219">
        <v>0</v>
      </c>
      <c r="I24" s="218">
        <v>0</v>
      </c>
      <c r="J24" s="180">
        <f t="shared" si="15"/>
        <v>0</v>
      </c>
      <c r="K24" s="181">
        <f t="shared" si="16"/>
        <v>0</v>
      </c>
      <c r="L24" s="219">
        <v>0</v>
      </c>
      <c r="M24" s="218">
        <v>0</v>
      </c>
      <c r="N24" s="180">
        <f t="shared" si="17"/>
        <v>0</v>
      </c>
      <c r="O24" s="181">
        <f t="shared" si="18"/>
        <v>0</v>
      </c>
      <c r="P24" s="221">
        <v>0</v>
      </c>
      <c r="Q24" s="218">
        <v>0</v>
      </c>
      <c r="R24" s="180">
        <f t="shared" si="19"/>
        <v>0</v>
      </c>
      <c r="S24" s="181">
        <f t="shared" si="20"/>
        <v>0</v>
      </c>
      <c r="T24" s="219">
        <v>0</v>
      </c>
      <c r="U24" s="220">
        <v>0</v>
      </c>
      <c r="V24" s="180">
        <f t="shared" si="21"/>
        <v>0</v>
      </c>
      <c r="W24" s="181">
        <f t="shared" si="22"/>
        <v>0</v>
      </c>
      <c r="X24" s="219">
        <v>0</v>
      </c>
      <c r="Y24" s="218">
        <v>0</v>
      </c>
      <c r="Z24" s="180">
        <f t="shared" si="23"/>
        <v>0</v>
      </c>
      <c r="AA24" s="181">
        <f t="shared" si="24"/>
        <v>0</v>
      </c>
      <c r="AB24" s="219">
        <v>0</v>
      </c>
      <c r="AC24" s="218">
        <v>0</v>
      </c>
      <c r="AD24" s="180">
        <f t="shared" si="25"/>
        <v>0</v>
      </c>
      <c r="AE24" s="181">
        <f t="shared" si="26"/>
        <v>0</v>
      </c>
      <c r="AF24" s="219">
        <v>0</v>
      </c>
      <c r="AG24" s="220">
        <v>0</v>
      </c>
      <c r="AH24" s="180">
        <f t="shared" si="27"/>
        <v>0</v>
      </c>
      <c r="AI24" s="181">
        <f t="shared" si="28"/>
        <v>0</v>
      </c>
      <c r="AJ24" s="219">
        <v>0</v>
      </c>
      <c r="AK24" s="220">
        <v>0</v>
      </c>
      <c r="AL24" s="180">
        <f t="shared" si="29"/>
        <v>0</v>
      </c>
      <c r="AM24" s="222">
        <f t="shared" si="30"/>
        <v>0</v>
      </c>
      <c r="AN24" s="219">
        <v>0</v>
      </c>
      <c r="AO24" s="220">
        <v>0</v>
      </c>
      <c r="AP24" s="223">
        <f t="shared" si="31"/>
        <v>0</v>
      </c>
      <c r="AQ24" s="222">
        <f t="shared" si="32"/>
        <v>0</v>
      </c>
      <c r="AR24" s="219">
        <v>0</v>
      </c>
      <c r="AS24" s="220">
        <v>0</v>
      </c>
      <c r="AT24" s="223">
        <f t="shared" si="33"/>
        <v>0</v>
      </c>
      <c r="AU24" s="181">
        <f t="shared" si="34"/>
        <v>0</v>
      </c>
    </row>
    <row r="25" spans="1:47" ht="15" customHeight="1">
      <c r="A25" s="176" t="s">
        <v>38</v>
      </c>
      <c r="B25" s="191">
        <v>0</v>
      </c>
      <c r="C25" s="192">
        <v>0</v>
      </c>
      <c r="D25" s="127">
        <v>0</v>
      </c>
      <c r="E25" s="218">
        <v>0</v>
      </c>
      <c r="F25" s="180">
        <f t="shared" si="13"/>
        <v>0</v>
      </c>
      <c r="G25" s="181">
        <f t="shared" si="14"/>
        <v>0</v>
      </c>
      <c r="H25" s="219">
        <v>0</v>
      </c>
      <c r="I25" s="218">
        <v>0</v>
      </c>
      <c r="J25" s="180">
        <f t="shared" si="15"/>
        <v>0</v>
      </c>
      <c r="K25" s="181">
        <f t="shared" si="16"/>
        <v>0</v>
      </c>
      <c r="L25" s="219">
        <v>0</v>
      </c>
      <c r="M25" s="218">
        <v>0</v>
      </c>
      <c r="N25" s="180">
        <f t="shared" si="17"/>
        <v>0</v>
      </c>
      <c r="O25" s="181">
        <f t="shared" si="18"/>
        <v>0</v>
      </c>
      <c r="P25" s="219">
        <v>0</v>
      </c>
      <c r="Q25" s="218">
        <v>0</v>
      </c>
      <c r="R25" s="180">
        <f t="shared" si="19"/>
        <v>0</v>
      </c>
      <c r="S25" s="181">
        <f t="shared" si="20"/>
        <v>0</v>
      </c>
      <c r="T25" s="221">
        <v>0</v>
      </c>
      <c r="U25" s="220">
        <v>0</v>
      </c>
      <c r="V25" s="180">
        <f t="shared" si="21"/>
        <v>0</v>
      </c>
      <c r="W25" s="181">
        <f t="shared" si="22"/>
        <v>0</v>
      </c>
      <c r="X25" s="219">
        <v>0</v>
      </c>
      <c r="Y25" s="220">
        <v>0</v>
      </c>
      <c r="Z25" s="180">
        <f t="shared" si="23"/>
        <v>0</v>
      </c>
      <c r="AA25" s="181">
        <f t="shared" si="24"/>
        <v>0</v>
      </c>
      <c r="AB25" s="219">
        <v>0</v>
      </c>
      <c r="AC25" s="220">
        <v>0</v>
      </c>
      <c r="AD25" s="180">
        <f t="shared" si="25"/>
        <v>0</v>
      </c>
      <c r="AE25" s="181">
        <f t="shared" si="26"/>
        <v>0</v>
      </c>
      <c r="AF25" s="219">
        <v>0</v>
      </c>
      <c r="AG25" s="220">
        <v>0</v>
      </c>
      <c r="AH25" s="180">
        <f t="shared" si="27"/>
        <v>0</v>
      </c>
      <c r="AI25" s="181">
        <f t="shared" si="28"/>
        <v>0</v>
      </c>
      <c r="AJ25" s="219">
        <v>0</v>
      </c>
      <c r="AK25" s="220">
        <v>0</v>
      </c>
      <c r="AL25" s="180">
        <f t="shared" si="29"/>
        <v>0</v>
      </c>
      <c r="AM25" s="181">
        <f t="shared" si="30"/>
        <v>0</v>
      </c>
      <c r="AN25" s="219">
        <v>0</v>
      </c>
      <c r="AO25" s="220">
        <v>0</v>
      </c>
      <c r="AP25" s="180">
        <f t="shared" si="31"/>
        <v>0</v>
      </c>
      <c r="AQ25" s="181">
        <f t="shared" si="32"/>
        <v>0</v>
      </c>
      <c r="AR25" s="219">
        <v>0</v>
      </c>
      <c r="AS25" s="220">
        <v>0</v>
      </c>
      <c r="AT25" s="180">
        <f t="shared" si="33"/>
        <v>0</v>
      </c>
      <c r="AU25" s="181">
        <f t="shared" si="34"/>
        <v>0</v>
      </c>
    </row>
    <row r="26" spans="1:47" ht="15" customHeight="1">
      <c r="A26" s="176" t="s">
        <v>39</v>
      </c>
      <c r="B26" s="191">
        <v>0</v>
      </c>
      <c r="C26" s="192">
        <v>0</v>
      </c>
      <c r="D26" s="127">
        <v>0</v>
      </c>
      <c r="E26" s="218">
        <v>0</v>
      </c>
      <c r="F26" s="180">
        <f t="shared" si="13"/>
        <v>0</v>
      </c>
      <c r="G26" s="181">
        <f t="shared" si="14"/>
        <v>0</v>
      </c>
      <c r="H26" s="219">
        <v>0</v>
      </c>
      <c r="I26" s="218">
        <v>0</v>
      </c>
      <c r="J26" s="180">
        <f t="shared" si="15"/>
        <v>0</v>
      </c>
      <c r="K26" s="181">
        <f t="shared" si="16"/>
        <v>0</v>
      </c>
      <c r="L26" s="219">
        <v>0</v>
      </c>
      <c r="M26" s="218">
        <v>0</v>
      </c>
      <c r="N26" s="180">
        <f t="shared" si="17"/>
        <v>0</v>
      </c>
      <c r="O26" s="181">
        <f t="shared" si="18"/>
        <v>0</v>
      </c>
      <c r="P26" s="219">
        <v>0</v>
      </c>
      <c r="Q26" s="218">
        <v>0</v>
      </c>
      <c r="R26" s="180">
        <f t="shared" si="19"/>
        <v>0</v>
      </c>
      <c r="S26" s="181">
        <f t="shared" si="20"/>
        <v>0</v>
      </c>
      <c r="T26" s="221">
        <v>0</v>
      </c>
      <c r="U26" s="218">
        <v>0</v>
      </c>
      <c r="V26" s="180">
        <f t="shared" si="21"/>
        <v>0</v>
      </c>
      <c r="W26" s="181">
        <f t="shared" si="22"/>
        <v>0</v>
      </c>
      <c r="X26" s="219">
        <v>0</v>
      </c>
      <c r="Y26" s="220">
        <v>0</v>
      </c>
      <c r="Z26" s="180">
        <f t="shared" si="23"/>
        <v>0</v>
      </c>
      <c r="AA26" s="181">
        <f t="shared" si="24"/>
        <v>0</v>
      </c>
      <c r="AB26" s="219">
        <v>0</v>
      </c>
      <c r="AC26" s="220">
        <v>0</v>
      </c>
      <c r="AD26" s="180">
        <f t="shared" si="25"/>
        <v>0</v>
      </c>
      <c r="AE26" s="181">
        <f t="shared" si="26"/>
        <v>0</v>
      </c>
      <c r="AF26" s="219">
        <v>0</v>
      </c>
      <c r="AG26" s="220">
        <v>0</v>
      </c>
      <c r="AH26" s="180">
        <f t="shared" si="27"/>
        <v>0</v>
      </c>
      <c r="AI26" s="181">
        <f t="shared" si="28"/>
        <v>0</v>
      </c>
      <c r="AJ26" s="219">
        <v>0</v>
      </c>
      <c r="AK26" s="220">
        <v>0</v>
      </c>
      <c r="AL26" s="180">
        <f t="shared" si="29"/>
        <v>0</v>
      </c>
      <c r="AM26" s="222">
        <f t="shared" si="30"/>
        <v>0</v>
      </c>
      <c r="AN26" s="219">
        <v>0</v>
      </c>
      <c r="AO26" s="220">
        <v>0</v>
      </c>
      <c r="AP26" s="223">
        <f t="shared" si="31"/>
        <v>0</v>
      </c>
      <c r="AQ26" s="222">
        <f t="shared" si="32"/>
        <v>0</v>
      </c>
      <c r="AR26" s="219">
        <v>0</v>
      </c>
      <c r="AS26" s="220">
        <v>0</v>
      </c>
      <c r="AT26" s="223">
        <f t="shared" si="33"/>
        <v>0</v>
      </c>
      <c r="AU26" s="181">
        <f t="shared" si="34"/>
        <v>0</v>
      </c>
    </row>
    <row r="27" spans="1:47" ht="15" customHeight="1">
      <c r="A27" s="176" t="s">
        <v>40</v>
      </c>
      <c r="B27" s="191">
        <v>0</v>
      </c>
      <c r="C27" s="192">
        <v>0</v>
      </c>
      <c r="D27" s="127">
        <v>0</v>
      </c>
      <c r="E27" s="218">
        <v>0</v>
      </c>
      <c r="F27" s="180">
        <f t="shared" si="13"/>
        <v>0</v>
      </c>
      <c r="G27" s="181">
        <f t="shared" si="14"/>
        <v>0</v>
      </c>
      <c r="H27" s="219">
        <v>0</v>
      </c>
      <c r="I27" s="218">
        <v>0</v>
      </c>
      <c r="J27" s="180">
        <f t="shared" si="15"/>
        <v>0</v>
      </c>
      <c r="K27" s="181">
        <f t="shared" si="16"/>
        <v>0</v>
      </c>
      <c r="L27" s="219">
        <v>0</v>
      </c>
      <c r="M27" s="218">
        <v>0</v>
      </c>
      <c r="N27" s="180">
        <f t="shared" si="17"/>
        <v>0</v>
      </c>
      <c r="O27" s="181">
        <f t="shared" si="18"/>
        <v>0</v>
      </c>
      <c r="P27" s="219">
        <v>0</v>
      </c>
      <c r="Q27" s="218">
        <v>0</v>
      </c>
      <c r="R27" s="180">
        <f t="shared" si="19"/>
        <v>0</v>
      </c>
      <c r="S27" s="181">
        <f t="shared" si="20"/>
        <v>0</v>
      </c>
      <c r="T27" s="219">
        <v>0</v>
      </c>
      <c r="U27" s="218">
        <v>0</v>
      </c>
      <c r="V27" s="180">
        <f t="shared" si="21"/>
        <v>0</v>
      </c>
      <c r="W27" s="181">
        <f t="shared" si="22"/>
        <v>0</v>
      </c>
      <c r="X27" s="221">
        <v>0</v>
      </c>
      <c r="Y27" s="220">
        <v>0</v>
      </c>
      <c r="Z27" s="180">
        <f t="shared" si="23"/>
        <v>0</v>
      </c>
      <c r="AA27" s="181">
        <f t="shared" si="24"/>
        <v>0</v>
      </c>
      <c r="AB27" s="221">
        <v>0</v>
      </c>
      <c r="AC27" s="220">
        <v>0</v>
      </c>
      <c r="AD27" s="180">
        <f t="shared" si="25"/>
        <v>0</v>
      </c>
      <c r="AE27" s="181">
        <f t="shared" si="26"/>
        <v>0</v>
      </c>
      <c r="AF27" s="219">
        <v>0</v>
      </c>
      <c r="AG27" s="220">
        <v>0</v>
      </c>
      <c r="AH27" s="180">
        <f t="shared" si="27"/>
        <v>0</v>
      </c>
      <c r="AI27" s="181">
        <f t="shared" si="28"/>
        <v>0</v>
      </c>
      <c r="AJ27" s="219">
        <v>0</v>
      </c>
      <c r="AK27" s="220">
        <v>0</v>
      </c>
      <c r="AL27" s="180">
        <f t="shared" si="29"/>
        <v>0</v>
      </c>
      <c r="AM27" s="181">
        <f t="shared" si="30"/>
        <v>0</v>
      </c>
      <c r="AN27" s="219">
        <v>0</v>
      </c>
      <c r="AO27" s="220">
        <v>0</v>
      </c>
      <c r="AP27" s="180">
        <f t="shared" si="31"/>
        <v>0</v>
      </c>
      <c r="AQ27" s="181">
        <f t="shared" si="32"/>
        <v>0</v>
      </c>
      <c r="AR27" s="219">
        <v>0</v>
      </c>
      <c r="AS27" s="220">
        <v>0</v>
      </c>
      <c r="AT27" s="180">
        <f t="shared" si="33"/>
        <v>0</v>
      </c>
      <c r="AU27" s="181">
        <f t="shared" si="34"/>
        <v>0</v>
      </c>
    </row>
    <row r="28" spans="1:47" ht="15" customHeight="1">
      <c r="A28" s="176" t="s">
        <v>41</v>
      </c>
      <c r="B28" s="191">
        <v>0</v>
      </c>
      <c r="C28" s="192">
        <v>0</v>
      </c>
      <c r="D28" s="130">
        <v>0</v>
      </c>
      <c r="E28" s="218">
        <v>0</v>
      </c>
      <c r="F28" s="180">
        <f t="shared" si="13"/>
        <v>0</v>
      </c>
      <c r="G28" s="181">
        <f t="shared" si="14"/>
        <v>0</v>
      </c>
      <c r="H28" s="219">
        <v>0</v>
      </c>
      <c r="I28" s="218">
        <v>0</v>
      </c>
      <c r="J28" s="180">
        <f t="shared" si="15"/>
        <v>0</v>
      </c>
      <c r="K28" s="181">
        <f t="shared" si="16"/>
        <v>0</v>
      </c>
      <c r="L28" s="219">
        <v>0</v>
      </c>
      <c r="M28" s="218">
        <v>0</v>
      </c>
      <c r="N28" s="180">
        <f t="shared" si="17"/>
        <v>0</v>
      </c>
      <c r="O28" s="181">
        <f t="shared" si="18"/>
        <v>0</v>
      </c>
      <c r="P28" s="219">
        <v>0</v>
      </c>
      <c r="Q28" s="218">
        <v>0</v>
      </c>
      <c r="R28" s="180">
        <f t="shared" si="19"/>
        <v>0</v>
      </c>
      <c r="S28" s="181">
        <f t="shared" si="20"/>
        <v>0</v>
      </c>
      <c r="T28" s="219">
        <v>0</v>
      </c>
      <c r="U28" s="218">
        <v>0</v>
      </c>
      <c r="V28" s="180">
        <f t="shared" si="21"/>
        <v>0</v>
      </c>
      <c r="W28" s="181">
        <f t="shared" si="22"/>
        <v>0</v>
      </c>
      <c r="X28" s="221">
        <v>0</v>
      </c>
      <c r="Y28" s="218">
        <v>0</v>
      </c>
      <c r="Z28" s="180">
        <f t="shared" si="23"/>
        <v>0</v>
      </c>
      <c r="AA28" s="181">
        <f t="shared" si="24"/>
        <v>0</v>
      </c>
      <c r="AB28" s="221">
        <v>0</v>
      </c>
      <c r="AC28" s="218">
        <v>0</v>
      </c>
      <c r="AD28" s="180">
        <f t="shared" si="25"/>
        <v>0</v>
      </c>
      <c r="AE28" s="181">
        <f t="shared" si="26"/>
        <v>0</v>
      </c>
      <c r="AF28" s="219">
        <v>0</v>
      </c>
      <c r="AG28" s="220">
        <v>0</v>
      </c>
      <c r="AH28" s="180">
        <f t="shared" si="27"/>
        <v>0</v>
      </c>
      <c r="AI28" s="181">
        <f t="shared" si="28"/>
        <v>0</v>
      </c>
      <c r="AJ28" s="219">
        <v>0</v>
      </c>
      <c r="AK28" s="220">
        <v>0</v>
      </c>
      <c r="AL28" s="180">
        <f t="shared" si="29"/>
        <v>0</v>
      </c>
      <c r="AM28" s="181">
        <f t="shared" si="30"/>
        <v>0</v>
      </c>
      <c r="AN28" s="219">
        <v>0</v>
      </c>
      <c r="AO28" s="220">
        <v>0</v>
      </c>
      <c r="AP28" s="180">
        <f t="shared" si="31"/>
        <v>0</v>
      </c>
      <c r="AQ28" s="222">
        <f t="shared" si="32"/>
        <v>0</v>
      </c>
      <c r="AR28" s="219">
        <v>0</v>
      </c>
      <c r="AS28" s="220">
        <v>0</v>
      </c>
      <c r="AT28" s="223">
        <f t="shared" si="33"/>
        <v>0</v>
      </c>
      <c r="AU28" s="181">
        <f t="shared" si="34"/>
        <v>0</v>
      </c>
    </row>
    <row r="29" spans="1:47" ht="15" customHeight="1">
      <c r="A29" s="176" t="s">
        <v>42</v>
      </c>
      <c r="B29" s="191">
        <v>0</v>
      </c>
      <c r="C29" s="192">
        <v>0</v>
      </c>
      <c r="D29" s="130">
        <v>0</v>
      </c>
      <c r="E29" s="226">
        <v>0</v>
      </c>
      <c r="F29" s="180">
        <f t="shared" si="13"/>
        <v>0</v>
      </c>
      <c r="G29" s="181">
        <f t="shared" si="14"/>
        <v>0</v>
      </c>
      <c r="H29" s="224">
        <v>0</v>
      </c>
      <c r="I29" s="225">
        <v>0</v>
      </c>
      <c r="J29" s="180">
        <f t="shared" si="15"/>
        <v>0</v>
      </c>
      <c r="K29" s="181">
        <f t="shared" si="16"/>
        <v>0</v>
      </c>
      <c r="L29" s="224">
        <v>0</v>
      </c>
      <c r="M29" s="225">
        <v>0</v>
      </c>
      <c r="N29" s="180">
        <f t="shared" si="17"/>
        <v>0</v>
      </c>
      <c r="O29" s="181">
        <f t="shared" si="18"/>
        <v>0</v>
      </c>
      <c r="P29" s="224">
        <v>0</v>
      </c>
      <c r="Q29" s="225">
        <v>0</v>
      </c>
      <c r="R29" s="180">
        <f t="shared" si="19"/>
        <v>0</v>
      </c>
      <c r="S29" s="181">
        <f t="shared" si="20"/>
        <v>0</v>
      </c>
      <c r="T29" s="224">
        <v>0</v>
      </c>
      <c r="U29" s="225">
        <v>0</v>
      </c>
      <c r="V29" s="180">
        <f t="shared" si="21"/>
        <v>0</v>
      </c>
      <c r="W29" s="181">
        <f t="shared" si="22"/>
        <v>0</v>
      </c>
      <c r="X29" s="224">
        <v>0</v>
      </c>
      <c r="Y29" s="225">
        <v>0</v>
      </c>
      <c r="Z29" s="180">
        <f t="shared" si="23"/>
        <v>0</v>
      </c>
      <c r="AA29" s="181">
        <f t="shared" si="24"/>
        <v>0</v>
      </c>
      <c r="AB29" s="224">
        <v>0</v>
      </c>
      <c r="AC29" s="225">
        <v>0</v>
      </c>
      <c r="AD29" s="180">
        <f t="shared" si="25"/>
        <v>0</v>
      </c>
      <c r="AE29" s="181">
        <f t="shared" si="26"/>
        <v>0</v>
      </c>
      <c r="AF29" s="219">
        <v>0</v>
      </c>
      <c r="AG29" s="220">
        <v>0</v>
      </c>
      <c r="AH29" s="180">
        <f t="shared" si="27"/>
        <v>0</v>
      </c>
      <c r="AI29" s="181">
        <f t="shared" si="28"/>
        <v>0</v>
      </c>
      <c r="AJ29" s="219">
        <v>0</v>
      </c>
      <c r="AK29" s="220">
        <v>0</v>
      </c>
      <c r="AL29" s="180">
        <f t="shared" si="29"/>
        <v>0</v>
      </c>
      <c r="AM29" s="181">
        <f t="shared" si="30"/>
        <v>0</v>
      </c>
      <c r="AN29" s="219">
        <v>0</v>
      </c>
      <c r="AO29" s="220">
        <v>0</v>
      </c>
      <c r="AP29" s="180">
        <f t="shared" si="31"/>
        <v>0</v>
      </c>
      <c r="AQ29" s="181">
        <f t="shared" si="32"/>
        <v>0</v>
      </c>
      <c r="AR29" s="219">
        <v>0</v>
      </c>
      <c r="AS29" s="220">
        <v>0</v>
      </c>
      <c r="AT29" s="180">
        <f t="shared" si="33"/>
        <v>0</v>
      </c>
      <c r="AU29" s="181">
        <f t="shared" si="34"/>
        <v>0</v>
      </c>
    </row>
    <row r="30" spans="1:47" ht="12.95" customHeight="1">
      <c r="AS30" s="327"/>
    </row>
  </sheetData>
  <mergeCells count="24">
    <mergeCell ref="T16:W16"/>
    <mergeCell ref="L1:O1"/>
    <mergeCell ref="B16:C16"/>
    <mergeCell ref="H16:K16"/>
    <mergeCell ref="L16:O16"/>
    <mergeCell ref="D1:G1"/>
    <mergeCell ref="P16:S16"/>
    <mergeCell ref="H1:K1"/>
    <mergeCell ref="B1:C1"/>
    <mergeCell ref="D16:G16"/>
    <mergeCell ref="T1:W1"/>
    <mergeCell ref="P1:S1"/>
    <mergeCell ref="AR1:AU1"/>
    <mergeCell ref="AN1:AQ1"/>
    <mergeCell ref="AJ1:AM1"/>
    <mergeCell ref="AR16:AU16"/>
    <mergeCell ref="AN16:AQ16"/>
    <mergeCell ref="AF1:AI1"/>
    <mergeCell ref="AJ16:AM16"/>
    <mergeCell ref="AB1:AE1"/>
    <mergeCell ref="AF16:AI16"/>
    <mergeCell ref="X1:AA1"/>
    <mergeCell ref="AB16:AE16"/>
    <mergeCell ref="X16:AA16"/>
  </mergeCells>
  <pageMargins left="0.75" right="0.75" top="0.75" bottom="0.5" header="0.25" footer="0.25"/>
  <pageSetup scale="6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34"/>
  <sheetViews>
    <sheetView showGridLines="0" workbookViewId="0">
      <pane xSplit="1" ySplit="1" topLeftCell="B11" activePane="bottomRight" state="frozen"/>
      <selection pane="topRight"/>
      <selection pane="bottomLeft"/>
      <selection pane="bottomRight" activeCell="BF31" sqref="BF31:BG33"/>
    </sheetView>
  </sheetViews>
  <sheetFormatPr defaultColWidth="16.28515625" defaultRowHeight="18" customHeight="1"/>
  <cols>
    <col min="1" max="2" width="8.42578125" style="227" customWidth="1"/>
    <col min="3" max="3" width="12" style="227" customWidth="1"/>
    <col min="4" max="4" width="8.28515625" style="227" customWidth="1"/>
    <col min="5" max="5" width="11.85546875" style="227" customWidth="1"/>
    <col min="6" max="6" width="8.42578125" style="227" customWidth="1"/>
    <col min="7" max="7" width="11.7109375" style="227" customWidth="1"/>
    <col min="8" max="8" width="8.42578125" style="227" customWidth="1"/>
    <col min="9" max="9" width="11.7109375" style="227" customWidth="1"/>
    <col min="10" max="10" width="8.42578125" style="227" customWidth="1"/>
    <col min="11" max="11" width="11.7109375" style="227" customWidth="1"/>
    <col min="12" max="12" width="8.42578125" style="227" customWidth="1"/>
    <col min="13" max="13" width="11.85546875" style="227" customWidth="1"/>
    <col min="14" max="14" width="8.42578125" style="227" customWidth="1"/>
    <col min="15" max="15" width="11.7109375" style="227" customWidth="1"/>
    <col min="16" max="16" width="8.42578125" style="227" customWidth="1"/>
    <col min="17" max="17" width="11.7109375" style="227" customWidth="1"/>
    <col min="18" max="18" width="8.28515625" style="227" customWidth="1"/>
    <col min="19" max="19" width="11.85546875" style="227" customWidth="1"/>
    <col min="20" max="20" width="8.28515625" style="227" customWidth="1"/>
    <col min="21" max="21" width="11.85546875" style="227" customWidth="1"/>
    <col min="22" max="22" width="8.28515625" style="227" customWidth="1"/>
    <col min="23" max="23" width="11.85546875" style="227" customWidth="1"/>
    <col min="24" max="24" width="8.42578125" style="227" customWidth="1"/>
    <col min="25" max="25" width="11.85546875" style="227" customWidth="1"/>
    <col min="26" max="26" width="8.42578125" style="227" customWidth="1"/>
    <col min="27" max="27" width="11.85546875" style="227" customWidth="1"/>
    <col min="28" max="28" width="8.42578125" style="227" customWidth="1"/>
    <col min="29" max="29" width="11.7109375" style="227" customWidth="1"/>
    <col min="30" max="30" width="8.42578125" style="227" customWidth="1"/>
    <col min="31" max="31" width="11.85546875" style="227" customWidth="1"/>
    <col min="32" max="32" width="8.28515625" style="227" customWidth="1"/>
    <col min="33" max="33" width="11.85546875" style="227" customWidth="1"/>
    <col min="34" max="34" width="8.28515625" style="227" customWidth="1"/>
    <col min="35" max="35" width="11.85546875" style="227" customWidth="1"/>
    <col min="36" max="36" width="8.42578125" style="227" customWidth="1"/>
    <col min="37" max="37" width="11.7109375" style="227" customWidth="1"/>
    <col min="38" max="38" width="8.42578125" style="227" customWidth="1"/>
    <col min="39" max="39" width="11.85546875" style="227" customWidth="1"/>
    <col min="40" max="40" width="8.28515625" style="227" customWidth="1"/>
    <col min="41" max="41" width="11.85546875" style="227" customWidth="1"/>
    <col min="42" max="42" width="8.42578125" style="227" customWidth="1"/>
    <col min="43" max="43" width="11.85546875" style="227" customWidth="1"/>
    <col min="44" max="44" width="8.42578125" style="227" customWidth="1"/>
    <col min="45" max="45" width="11.7109375" style="227" customWidth="1"/>
    <col min="46" max="46" width="8.42578125" style="227" customWidth="1"/>
    <col min="47" max="47" width="11.85546875" style="227" customWidth="1"/>
    <col min="48" max="48" width="8.42578125" style="227" customWidth="1"/>
    <col min="49" max="49" width="11.7109375" style="227" customWidth="1"/>
    <col min="50" max="50" width="8.28515625" style="227" customWidth="1"/>
    <col min="51" max="51" width="11.7109375" style="227" customWidth="1"/>
    <col min="52" max="52" width="8.42578125" style="227" customWidth="1"/>
    <col min="53" max="53" width="11.7109375" style="227" customWidth="1"/>
    <col min="54" max="54" width="8.42578125" style="227" customWidth="1"/>
    <col min="55" max="55" width="11.7109375" style="227" customWidth="1"/>
    <col min="56" max="56" width="8.42578125" style="227" customWidth="1"/>
    <col min="57" max="57" width="11.85546875" style="227" customWidth="1"/>
    <col min="58" max="58" width="8.140625" style="227" customWidth="1"/>
    <col min="59" max="59" width="11.85546875" style="227" customWidth="1"/>
    <col min="60" max="60" width="8.42578125" style="227" customWidth="1"/>
    <col min="61" max="61" width="11.7109375" style="227" customWidth="1"/>
    <col min="62" max="62" width="8.42578125" style="227" customWidth="1"/>
    <col min="63" max="63" width="11.7109375" style="227" customWidth="1"/>
    <col min="64" max="64" width="8.42578125" style="227" customWidth="1"/>
    <col min="65" max="65" width="11.7109375" style="227" customWidth="1"/>
    <col min="66" max="256" width="16.28515625" customWidth="1"/>
  </cols>
  <sheetData>
    <row r="1" spans="1:65" ht="15.6" customHeight="1">
      <c r="A1" s="110" t="s">
        <v>35</v>
      </c>
      <c r="B1" s="330">
        <v>0</v>
      </c>
      <c r="C1" s="331"/>
      <c r="D1" s="330">
        <v>1</v>
      </c>
      <c r="E1" s="331"/>
      <c r="F1" s="330">
        <v>2</v>
      </c>
      <c r="G1" s="331"/>
      <c r="H1" s="332">
        <v>3</v>
      </c>
      <c r="I1" s="331"/>
      <c r="J1" s="332">
        <v>4</v>
      </c>
      <c r="K1" s="331"/>
      <c r="L1" s="332">
        <v>5</v>
      </c>
      <c r="M1" s="331"/>
      <c r="N1" s="332">
        <v>6</v>
      </c>
      <c r="O1" s="331"/>
      <c r="P1" s="332">
        <v>7</v>
      </c>
      <c r="Q1" s="331"/>
      <c r="R1" s="332">
        <v>8</v>
      </c>
      <c r="S1" s="331"/>
      <c r="T1" s="332">
        <v>9</v>
      </c>
      <c r="U1" s="331"/>
      <c r="V1" s="332">
        <v>10</v>
      </c>
      <c r="W1" s="331"/>
      <c r="X1" s="332">
        <v>11</v>
      </c>
      <c r="Y1" s="331"/>
      <c r="Z1" s="332">
        <v>12</v>
      </c>
      <c r="AA1" s="331"/>
      <c r="AB1" s="332">
        <v>13</v>
      </c>
      <c r="AC1" s="331"/>
      <c r="AD1" s="332">
        <v>14</v>
      </c>
      <c r="AE1" s="331"/>
      <c r="AF1" s="332">
        <v>15</v>
      </c>
      <c r="AG1" s="331"/>
      <c r="AH1" s="332">
        <v>16</v>
      </c>
      <c r="AI1" s="331"/>
      <c r="AJ1" s="332">
        <v>17</v>
      </c>
      <c r="AK1" s="331"/>
      <c r="AL1" s="332">
        <v>18</v>
      </c>
      <c r="AM1" s="331"/>
      <c r="AN1" s="332">
        <v>19</v>
      </c>
      <c r="AO1" s="331"/>
      <c r="AP1" s="332">
        <v>20</v>
      </c>
      <c r="AQ1" s="331"/>
      <c r="AR1" s="332">
        <v>21</v>
      </c>
      <c r="AS1" s="331"/>
      <c r="AT1" s="332">
        <v>22</v>
      </c>
      <c r="AU1" s="331"/>
      <c r="AV1" s="332">
        <v>23</v>
      </c>
      <c r="AW1" s="331"/>
      <c r="AX1" s="332">
        <v>24</v>
      </c>
      <c r="AY1" s="331"/>
      <c r="AZ1" s="332">
        <v>25</v>
      </c>
      <c r="BA1" s="331"/>
      <c r="BB1" s="332">
        <v>26</v>
      </c>
      <c r="BC1" s="331"/>
      <c r="BD1" s="332">
        <v>27</v>
      </c>
      <c r="BE1" s="331"/>
      <c r="BF1" s="332">
        <v>28</v>
      </c>
      <c r="BG1" s="331"/>
      <c r="BH1" s="332">
        <v>29</v>
      </c>
      <c r="BI1" s="331"/>
      <c r="BJ1" s="332">
        <v>30</v>
      </c>
      <c r="BK1" s="331"/>
      <c r="BL1" s="332">
        <v>31</v>
      </c>
      <c r="BM1" s="331"/>
    </row>
    <row r="2" spans="1:65" ht="15.6" customHeight="1">
      <c r="A2" s="228"/>
      <c r="B2" s="112" t="s">
        <v>36</v>
      </c>
      <c r="C2" s="112" t="s">
        <v>37</v>
      </c>
      <c r="D2" s="112" t="s">
        <v>36</v>
      </c>
      <c r="E2" s="112" t="s">
        <v>37</v>
      </c>
      <c r="F2" s="113" t="s">
        <v>36</v>
      </c>
      <c r="G2" s="113" t="s">
        <v>37</v>
      </c>
      <c r="H2" s="113" t="s">
        <v>36</v>
      </c>
      <c r="I2" s="113" t="s">
        <v>37</v>
      </c>
      <c r="J2" s="113" t="s">
        <v>36</v>
      </c>
      <c r="K2" s="113" t="s">
        <v>37</v>
      </c>
      <c r="L2" s="113" t="s">
        <v>36</v>
      </c>
      <c r="M2" s="113" t="s">
        <v>37</v>
      </c>
      <c r="N2" s="113" t="s">
        <v>36</v>
      </c>
      <c r="O2" s="113" t="s">
        <v>37</v>
      </c>
      <c r="P2" s="113" t="s">
        <v>36</v>
      </c>
      <c r="Q2" s="113" t="s">
        <v>37</v>
      </c>
      <c r="R2" s="113" t="s">
        <v>36</v>
      </c>
      <c r="S2" s="113" t="s">
        <v>37</v>
      </c>
      <c r="T2" s="113" t="s">
        <v>36</v>
      </c>
      <c r="U2" s="113" t="s">
        <v>37</v>
      </c>
      <c r="V2" s="113" t="s">
        <v>36</v>
      </c>
      <c r="W2" s="113" t="s">
        <v>37</v>
      </c>
      <c r="X2" s="113" t="s">
        <v>36</v>
      </c>
      <c r="Y2" s="113" t="s">
        <v>37</v>
      </c>
      <c r="Z2" s="113" t="s">
        <v>36</v>
      </c>
      <c r="AA2" s="113" t="s">
        <v>37</v>
      </c>
      <c r="AB2" s="113" t="s">
        <v>36</v>
      </c>
      <c r="AC2" s="113" t="s">
        <v>37</v>
      </c>
      <c r="AD2" s="113" t="s">
        <v>36</v>
      </c>
      <c r="AE2" s="113" t="s">
        <v>37</v>
      </c>
      <c r="AF2" s="113" t="s">
        <v>36</v>
      </c>
      <c r="AG2" s="113" t="s">
        <v>37</v>
      </c>
      <c r="AH2" s="113" t="s">
        <v>36</v>
      </c>
      <c r="AI2" s="113" t="s">
        <v>37</v>
      </c>
      <c r="AJ2" s="113" t="s">
        <v>36</v>
      </c>
      <c r="AK2" s="113" t="s">
        <v>37</v>
      </c>
      <c r="AL2" s="113" t="s">
        <v>36</v>
      </c>
      <c r="AM2" s="113" t="s">
        <v>37</v>
      </c>
      <c r="AN2" s="113" t="s">
        <v>36</v>
      </c>
      <c r="AO2" s="113" t="s">
        <v>37</v>
      </c>
      <c r="AP2" s="113" t="s">
        <v>36</v>
      </c>
      <c r="AQ2" s="113" t="s">
        <v>37</v>
      </c>
      <c r="AR2" s="113" t="s">
        <v>36</v>
      </c>
      <c r="AS2" s="113" t="s">
        <v>37</v>
      </c>
      <c r="AT2" s="113" t="s">
        <v>36</v>
      </c>
      <c r="AU2" s="113" t="s">
        <v>37</v>
      </c>
      <c r="AV2" s="113" t="s">
        <v>36</v>
      </c>
      <c r="AW2" s="113" t="s">
        <v>37</v>
      </c>
      <c r="AX2" s="113" t="s">
        <v>36</v>
      </c>
      <c r="AY2" s="113" t="s">
        <v>37</v>
      </c>
      <c r="AZ2" s="113" t="s">
        <v>36</v>
      </c>
      <c r="BA2" s="113" t="s">
        <v>37</v>
      </c>
      <c r="BB2" s="113" t="s">
        <v>36</v>
      </c>
      <c r="BC2" s="113" t="s">
        <v>37</v>
      </c>
      <c r="BD2" s="113" t="s">
        <v>36</v>
      </c>
      <c r="BE2" s="113" t="s">
        <v>37</v>
      </c>
      <c r="BF2" s="113" t="s">
        <v>36</v>
      </c>
      <c r="BG2" s="113" t="s">
        <v>37</v>
      </c>
      <c r="BH2" s="113" t="s">
        <v>36</v>
      </c>
      <c r="BI2" s="113" t="s">
        <v>37</v>
      </c>
      <c r="BJ2" s="113" t="s">
        <v>36</v>
      </c>
      <c r="BK2" s="113" t="s">
        <v>37</v>
      </c>
      <c r="BL2" s="113" t="s">
        <v>36</v>
      </c>
      <c r="BM2" s="113" t="s">
        <v>37</v>
      </c>
    </row>
    <row r="3" spans="1:65" ht="21" customHeight="1">
      <c r="A3" s="114">
        <v>1</v>
      </c>
      <c r="B3" s="229">
        <f>'DATA 2021'!B3</f>
        <v>0</v>
      </c>
      <c r="C3" s="230">
        <f>'DATA 2021'!C3</f>
        <v>0</v>
      </c>
      <c r="D3" s="231">
        <f>'DATA 2021'!D3-B3</f>
        <v>0</v>
      </c>
      <c r="E3" s="232">
        <f>'DATA 2021'!E3-C3</f>
        <v>0</v>
      </c>
      <c r="F3" s="233"/>
      <c r="G3" s="234"/>
      <c r="H3" s="233"/>
      <c r="I3" s="234"/>
      <c r="J3" s="233"/>
      <c r="K3" s="234"/>
      <c r="L3" s="233"/>
      <c r="M3" s="234"/>
      <c r="N3" s="233"/>
      <c r="O3" s="234"/>
      <c r="P3" s="233"/>
      <c r="Q3" s="234"/>
      <c r="R3" s="233"/>
      <c r="S3" s="234"/>
      <c r="T3" s="233"/>
      <c r="U3" s="234"/>
      <c r="V3" s="233"/>
      <c r="W3" s="234"/>
      <c r="X3" s="233"/>
      <c r="Y3" s="234"/>
      <c r="Z3" s="233"/>
      <c r="AA3" s="234"/>
      <c r="AB3" s="233"/>
      <c r="AC3" s="234"/>
      <c r="AD3" s="233"/>
      <c r="AE3" s="234"/>
      <c r="AF3" s="233"/>
      <c r="AG3" s="234"/>
      <c r="AH3" s="233"/>
      <c r="AI3" s="234"/>
      <c r="AJ3" s="233"/>
      <c r="AK3" s="234"/>
      <c r="AL3" s="233"/>
      <c r="AM3" s="234"/>
      <c r="AN3" s="233"/>
      <c r="AO3" s="234"/>
      <c r="AP3" s="233"/>
      <c r="AQ3" s="234"/>
      <c r="AR3" s="233"/>
      <c r="AS3" s="234"/>
      <c r="AT3" s="233"/>
      <c r="AU3" s="234"/>
      <c r="AV3" s="233"/>
      <c r="AW3" s="234"/>
      <c r="AX3" s="233"/>
      <c r="AY3" s="234"/>
      <c r="AZ3" s="233"/>
      <c r="BA3" s="234"/>
      <c r="BB3" s="233"/>
      <c r="BC3" s="234"/>
      <c r="BD3" s="233"/>
      <c r="BE3" s="234"/>
      <c r="BF3" s="233"/>
      <c r="BG3" s="234"/>
      <c r="BH3" s="233"/>
      <c r="BI3" s="234"/>
      <c r="BJ3" s="233"/>
      <c r="BK3" s="234"/>
      <c r="BL3" s="233"/>
      <c r="BM3" s="234"/>
    </row>
    <row r="4" spans="1:65" ht="21" customHeight="1">
      <c r="A4" s="114">
        <v>2</v>
      </c>
      <c r="B4" s="235">
        <f>'DATA 2021'!B4</f>
        <v>0</v>
      </c>
      <c r="C4" s="236">
        <f>'DATA 2021'!C4</f>
        <v>0</v>
      </c>
      <c r="D4" s="273">
        <f>'DATA 2021'!D4-'DATA 2021'!B4</f>
        <v>0</v>
      </c>
      <c r="E4" s="275">
        <f>'DATA 2021'!E4-'DATA 2021'!C4</f>
        <v>0</v>
      </c>
      <c r="F4" s="237">
        <f>'DATA 2021'!F4-'DATA 2021'!B4</f>
        <v>0</v>
      </c>
      <c r="G4" s="238">
        <f>'DATA 2021'!G4-'DATA 2021'!C4</f>
        <v>0</v>
      </c>
      <c r="H4" s="233"/>
      <c r="I4" s="234"/>
      <c r="J4" s="233"/>
      <c r="K4" s="234"/>
      <c r="L4" s="233"/>
      <c r="M4" s="234"/>
      <c r="N4" s="233"/>
      <c r="O4" s="234"/>
      <c r="P4" s="233"/>
      <c r="Q4" s="234"/>
      <c r="R4" s="233"/>
      <c r="S4" s="234"/>
      <c r="T4" s="233"/>
      <c r="U4" s="234"/>
      <c r="V4" s="233"/>
      <c r="W4" s="234"/>
      <c r="X4" s="233"/>
      <c r="Y4" s="234"/>
      <c r="Z4" s="233"/>
      <c r="AA4" s="234"/>
      <c r="AB4" s="233"/>
      <c r="AC4" s="234"/>
      <c r="AD4" s="233"/>
      <c r="AE4" s="234"/>
      <c r="AF4" s="233"/>
      <c r="AG4" s="234"/>
      <c r="AH4" s="233"/>
      <c r="AI4" s="234"/>
      <c r="AJ4" s="233"/>
      <c r="AK4" s="234"/>
      <c r="AL4" s="233"/>
      <c r="AM4" s="234"/>
      <c r="AN4" s="233"/>
      <c r="AO4" s="234"/>
      <c r="AP4" s="233"/>
      <c r="AQ4" s="234"/>
      <c r="AR4" s="233"/>
      <c r="AS4" s="234"/>
      <c r="AT4" s="233"/>
      <c r="AU4" s="234"/>
      <c r="AV4" s="233"/>
      <c r="AW4" s="234"/>
      <c r="AX4" s="233"/>
      <c r="AY4" s="234"/>
      <c r="AZ4" s="233"/>
      <c r="BA4" s="234"/>
      <c r="BB4" s="233"/>
      <c r="BC4" s="234"/>
      <c r="BD4" s="233"/>
      <c r="BE4" s="234"/>
      <c r="BF4" s="233"/>
      <c r="BG4" s="234"/>
      <c r="BH4" s="233"/>
      <c r="BI4" s="234"/>
      <c r="BJ4" s="233"/>
      <c r="BK4" s="234"/>
      <c r="BL4" s="233"/>
      <c r="BM4" s="234"/>
    </row>
    <row r="5" spans="1:65" ht="21" customHeight="1">
      <c r="A5" s="114">
        <v>3</v>
      </c>
      <c r="B5" s="235">
        <f>'DATA 2021'!B5</f>
        <v>0</v>
      </c>
      <c r="C5" s="236">
        <f>'DATA 2021'!C5</f>
        <v>0</v>
      </c>
      <c r="D5" s="273">
        <f>'DATA 2021'!D5-'DATA 2021'!B5</f>
        <v>0</v>
      </c>
      <c r="E5" s="275">
        <f>'DATA 2021'!E5-'DATA 2021'!C5</f>
        <v>0</v>
      </c>
      <c r="F5" s="272">
        <f>'DATA 2021'!F5-'DATA 2021'!D5</f>
        <v>0</v>
      </c>
      <c r="G5" s="270">
        <f>'DATA 2021'!G5-'DATA 2021'!E5</f>
        <v>0</v>
      </c>
      <c r="H5" s="239">
        <f>'DATA 2021'!H5-'DATA 2021'!B5</f>
        <v>0</v>
      </c>
      <c r="I5" s="240">
        <f>'DATA 2021'!I5-'DATA 2021'!C5</f>
        <v>0</v>
      </c>
      <c r="J5" s="233"/>
      <c r="K5" s="234"/>
      <c r="L5" s="233"/>
      <c r="M5" s="234"/>
      <c r="N5" s="233"/>
      <c r="O5" s="234"/>
      <c r="P5" s="233"/>
      <c r="Q5" s="234"/>
      <c r="R5" s="233"/>
      <c r="S5" s="234"/>
      <c r="T5" s="233"/>
      <c r="U5" s="234"/>
      <c r="V5" s="233"/>
      <c r="W5" s="234"/>
      <c r="X5" s="233"/>
      <c r="Y5" s="234"/>
      <c r="Z5" s="233"/>
      <c r="AA5" s="234"/>
      <c r="AB5" s="233"/>
      <c r="AC5" s="234"/>
      <c r="AD5" s="233"/>
      <c r="AE5" s="234"/>
      <c r="AF5" s="233"/>
      <c r="AG5" s="234"/>
      <c r="AH5" s="233"/>
      <c r="AI5" s="234"/>
      <c r="AJ5" s="233"/>
      <c r="AK5" s="234"/>
      <c r="AL5" s="233"/>
      <c r="AM5" s="234"/>
      <c r="AN5" s="233"/>
      <c r="AO5" s="234"/>
      <c r="AP5" s="233"/>
      <c r="AQ5" s="234"/>
      <c r="AR5" s="233"/>
      <c r="AS5" s="234"/>
      <c r="AT5" s="233"/>
      <c r="AU5" s="234"/>
      <c r="AV5" s="233"/>
      <c r="AW5" s="234"/>
      <c r="AX5" s="233"/>
      <c r="AY5" s="234"/>
      <c r="AZ5" s="233"/>
      <c r="BA5" s="234"/>
      <c r="BB5" s="233"/>
      <c r="BC5" s="234"/>
      <c r="BD5" s="233"/>
      <c r="BE5" s="234"/>
      <c r="BF5" s="233"/>
      <c r="BG5" s="234"/>
      <c r="BH5" s="233"/>
      <c r="BI5" s="234"/>
      <c r="BJ5" s="233"/>
      <c r="BK5" s="234"/>
      <c r="BL5" s="233"/>
      <c r="BM5" s="234"/>
    </row>
    <row r="6" spans="1:65" ht="21" customHeight="1">
      <c r="A6" s="114">
        <v>4</v>
      </c>
      <c r="B6" s="235">
        <f>'DATA 2021'!B6</f>
        <v>0</v>
      </c>
      <c r="C6" s="236">
        <f>'DATA 2021'!C6</f>
        <v>0</v>
      </c>
      <c r="D6" s="273">
        <f>'DATA 2021'!D6-'DATA 2021'!B6</f>
        <v>0</v>
      </c>
      <c r="E6" s="275">
        <f>'DATA 2021'!E6-'DATA 2021'!C6</f>
        <v>0</v>
      </c>
      <c r="F6" s="273">
        <f>'DATA 2021'!F6-'DATA 2021'!D6</f>
        <v>0</v>
      </c>
      <c r="G6" s="274">
        <f>'DATA 2021'!G6-'DATA 2021'!E6</f>
        <v>0</v>
      </c>
      <c r="H6" s="241">
        <f>'DATA 2021'!H6-'DATA 2021'!F6</f>
        <v>0</v>
      </c>
      <c r="I6" s="242">
        <f>'DATA 2021'!I6-'DATA 2021'!G6</f>
        <v>0</v>
      </c>
      <c r="J6" s="237">
        <f>'DATA 2021'!J6-'DATA 2021'!B6</f>
        <v>0</v>
      </c>
      <c r="K6" s="240">
        <f>'DATA 2021'!K6-'DATA 2021'!C6</f>
        <v>0</v>
      </c>
      <c r="L6" s="233"/>
      <c r="M6" s="234"/>
      <c r="N6" s="233"/>
      <c r="O6" s="234"/>
      <c r="P6" s="233"/>
      <c r="Q6" s="234"/>
      <c r="R6" s="233"/>
      <c r="S6" s="234"/>
      <c r="T6" s="233"/>
      <c r="U6" s="234"/>
      <c r="V6" s="233"/>
      <c r="W6" s="234"/>
      <c r="X6" s="233"/>
      <c r="Y6" s="234"/>
      <c r="Z6" s="233"/>
      <c r="AA6" s="234"/>
      <c r="AB6" s="233"/>
      <c r="AC6" s="234"/>
      <c r="AD6" s="233"/>
      <c r="AE6" s="234"/>
      <c r="AF6" s="233"/>
      <c r="AG6" s="234"/>
      <c r="AH6" s="233"/>
      <c r="AI6" s="234"/>
      <c r="AJ6" s="233"/>
      <c r="AK6" s="234"/>
      <c r="AL6" s="233"/>
      <c r="AM6" s="234"/>
      <c r="AN6" s="233"/>
      <c r="AO6" s="234"/>
      <c r="AP6" s="233"/>
      <c r="AQ6" s="234"/>
      <c r="AR6" s="233"/>
      <c r="AS6" s="234"/>
      <c r="AT6" s="233"/>
      <c r="AU6" s="234"/>
      <c r="AV6" s="233"/>
      <c r="AW6" s="234"/>
      <c r="AX6" s="233"/>
      <c r="AY6" s="234"/>
      <c r="AZ6" s="233"/>
      <c r="BA6" s="234"/>
      <c r="BB6" s="233"/>
      <c r="BC6" s="234"/>
      <c r="BD6" s="233"/>
      <c r="BE6" s="234"/>
      <c r="BF6" s="233"/>
      <c r="BG6" s="234"/>
      <c r="BH6" s="233"/>
      <c r="BI6" s="234"/>
      <c r="BJ6" s="233"/>
      <c r="BK6" s="234"/>
      <c r="BL6" s="233"/>
      <c r="BM6" s="234"/>
    </row>
    <row r="7" spans="1:65" ht="21" customHeight="1">
      <c r="A7" s="114">
        <v>5</v>
      </c>
      <c r="B7" s="235">
        <f>'DATA 2021'!B7</f>
        <v>0</v>
      </c>
      <c r="C7" s="236">
        <f>'DATA 2021'!C7</f>
        <v>0</v>
      </c>
      <c r="D7" s="273">
        <f>'DATA 2021'!D7-'DATA 2021'!B7</f>
        <v>0</v>
      </c>
      <c r="E7" s="275">
        <f>'DATA 2021'!E7-'DATA 2021'!C7</f>
        <v>0</v>
      </c>
      <c r="F7" s="273">
        <f>'DATA 2021'!F7-'DATA 2021'!D7</f>
        <v>0</v>
      </c>
      <c r="G7" s="275">
        <f>'DATA 2021'!G7-'DATA 2021'!E7</f>
        <v>0</v>
      </c>
      <c r="H7" s="241">
        <f>'DATA 2021'!H7-'DATA 2021'!F7</f>
        <v>0</v>
      </c>
      <c r="I7" s="242">
        <f>'DATA 2021'!I7-'DATA 2021'!G7</f>
        <v>0</v>
      </c>
      <c r="J7" s="241">
        <f>'DATA 2021'!J7-'DATA 2021'!H7</f>
        <v>0</v>
      </c>
      <c r="K7" s="242">
        <f>'DATA 2021'!K7-'DATA 2021'!I7</f>
        <v>0</v>
      </c>
      <c r="L7" s="237">
        <f>'DATA 2021'!L7-'DATA 2021'!B7</f>
        <v>0</v>
      </c>
      <c r="M7" s="240">
        <f>'DATA 2021'!M7-'DATA 2021'!C7</f>
        <v>0</v>
      </c>
      <c r="N7" s="233"/>
      <c r="O7" s="234"/>
      <c r="P7" s="233"/>
      <c r="Q7" s="234"/>
      <c r="R7" s="233"/>
      <c r="S7" s="234"/>
      <c r="T7" s="233"/>
      <c r="U7" s="234"/>
      <c r="V7" s="233"/>
      <c r="W7" s="234"/>
      <c r="X7" s="233"/>
      <c r="Y7" s="234"/>
      <c r="Z7" s="233"/>
      <c r="AA7" s="234"/>
      <c r="AB7" s="233"/>
      <c r="AC7" s="234"/>
      <c r="AD7" s="233"/>
      <c r="AE7" s="234"/>
      <c r="AF7" s="233"/>
      <c r="AG7" s="234"/>
      <c r="AH7" s="233"/>
      <c r="AI7" s="234"/>
      <c r="AJ7" s="233"/>
      <c r="AK7" s="234"/>
      <c r="AL7" s="233"/>
      <c r="AM7" s="234"/>
      <c r="AN7" s="233"/>
      <c r="AO7" s="234"/>
      <c r="AP7" s="233"/>
      <c r="AQ7" s="234"/>
      <c r="AR7" s="233"/>
      <c r="AS7" s="234"/>
      <c r="AT7" s="233"/>
      <c r="AU7" s="234"/>
      <c r="AV7" s="233"/>
      <c r="AW7" s="234"/>
      <c r="AX7" s="233"/>
      <c r="AY7" s="234"/>
      <c r="AZ7" s="233"/>
      <c r="BA7" s="234"/>
      <c r="BB7" s="233"/>
      <c r="BC7" s="234"/>
      <c r="BD7" s="233"/>
      <c r="BE7" s="234"/>
      <c r="BF7" s="233"/>
      <c r="BG7" s="234"/>
      <c r="BH7" s="233"/>
      <c r="BI7" s="234"/>
      <c r="BJ7" s="233"/>
      <c r="BK7" s="234"/>
      <c r="BL7" s="233"/>
      <c r="BM7" s="234"/>
    </row>
    <row r="8" spans="1:65" ht="21" customHeight="1">
      <c r="A8" s="114">
        <v>6</v>
      </c>
      <c r="B8" s="235">
        <f>'DATA 2021'!B8</f>
        <v>0</v>
      </c>
      <c r="C8" s="236">
        <f>'DATA 2021'!C8</f>
        <v>0</v>
      </c>
      <c r="D8" s="273">
        <f>'DATA 2021'!D8-'DATA 2021'!B8</f>
        <v>0</v>
      </c>
      <c r="E8" s="275">
        <f>'DATA 2021'!E8-'DATA 2021'!C8</f>
        <v>0</v>
      </c>
      <c r="F8" s="273">
        <f>'DATA 2021'!F8-'DATA 2021'!D8</f>
        <v>0</v>
      </c>
      <c r="G8" s="275">
        <f>'DATA 2021'!G8-'DATA 2021'!E8</f>
        <v>0</v>
      </c>
      <c r="H8" s="241">
        <f>'DATA 2021'!H8-'DATA 2021'!F8</f>
        <v>0</v>
      </c>
      <c r="I8" s="242">
        <f>'DATA 2021'!I8-'DATA 2021'!G8</f>
        <v>0</v>
      </c>
      <c r="J8" s="241">
        <f>'DATA 2021'!J8-'DATA 2021'!H8</f>
        <v>0</v>
      </c>
      <c r="K8" s="242">
        <f>'DATA 2021'!K8-'DATA 2021'!I8</f>
        <v>0</v>
      </c>
      <c r="L8" s="241">
        <f>'DATA 2021'!L8-'DATA 2021'!J8</f>
        <v>0</v>
      </c>
      <c r="M8" s="242">
        <f>'DATA 2021'!M8-'DATA 2021'!K8</f>
        <v>0</v>
      </c>
      <c r="N8" s="237">
        <f>'DATA 2021'!N8-'DATA 2021'!B8</f>
        <v>0</v>
      </c>
      <c r="O8" s="240">
        <f>'DATA 2021'!O8-'DATA 2021'!C8</f>
        <v>0</v>
      </c>
      <c r="P8" s="233"/>
      <c r="Q8" s="234"/>
      <c r="R8" s="233"/>
      <c r="S8" s="234"/>
      <c r="T8" s="233"/>
      <c r="U8" s="234"/>
      <c r="V8" s="233"/>
      <c r="W8" s="234"/>
      <c r="X8" s="233"/>
      <c r="Y8" s="234"/>
      <c r="Z8" s="233"/>
      <c r="AA8" s="234"/>
      <c r="AB8" s="233"/>
      <c r="AC8" s="234"/>
      <c r="AD8" s="233"/>
      <c r="AE8" s="234"/>
      <c r="AF8" s="233"/>
      <c r="AG8" s="234"/>
      <c r="AH8" s="233"/>
      <c r="AI8" s="234"/>
      <c r="AJ8" s="233"/>
      <c r="AK8" s="234"/>
      <c r="AL8" s="233"/>
      <c r="AM8" s="234"/>
      <c r="AN8" s="233"/>
      <c r="AO8" s="234"/>
      <c r="AP8" s="233"/>
      <c r="AQ8" s="234"/>
      <c r="AR8" s="233"/>
      <c r="AS8" s="234"/>
      <c r="AT8" s="233"/>
      <c r="AU8" s="234"/>
      <c r="AV8" s="233"/>
      <c r="AW8" s="234"/>
      <c r="AX8" s="233"/>
      <c r="AY8" s="234"/>
      <c r="AZ8" s="233"/>
      <c r="BA8" s="234"/>
      <c r="BB8" s="233"/>
      <c r="BC8" s="234"/>
      <c r="BD8" s="233"/>
      <c r="BE8" s="234"/>
      <c r="BF8" s="233"/>
      <c r="BG8" s="234"/>
      <c r="BH8" s="233"/>
      <c r="BI8" s="234"/>
      <c r="BJ8" s="233"/>
      <c r="BK8" s="234"/>
      <c r="BL8" s="233"/>
      <c r="BM8" s="234"/>
    </row>
    <row r="9" spans="1:65" ht="21" customHeight="1">
      <c r="A9" s="114">
        <v>7</v>
      </c>
      <c r="B9" s="235">
        <f>'DATA 2021'!B9</f>
        <v>0</v>
      </c>
      <c r="C9" s="236">
        <f>'DATA 2021'!C9</f>
        <v>0</v>
      </c>
      <c r="D9" s="273">
        <f>'DATA 2021'!D9-'DATA 2021'!B9</f>
        <v>0</v>
      </c>
      <c r="E9" s="275">
        <f>'DATA 2021'!E9-'DATA 2021'!C9</f>
        <v>0</v>
      </c>
      <c r="F9" s="273">
        <f>'DATA 2021'!F9-'DATA 2021'!D9</f>
        <v>0</v>
      </c>
      <c r="G9" s="275">
        <f>'DATA 2021'!G9-'DATA 2021'!E9</f>
        <v>0</v>
      </c>
      <c r="H9" s="241">
        <f>'DATA 2021'!H9-'DATA 2021'!F9</f>
        <v>0</v>
      </c>
      <c r="I9" s="242">
        <f>'DATA 2021'!I9-'DATA 2021'!G9</f>
        <v>0</v>
      </c>
      <c r="J9" s="241">
        <f>'DATA 2021'!J9-'DATA 2021'!H9</f>
        <v>0</v>
      </c>
      <c r="K9" s="242">
        <f>'DATA 2021'!K9-'DATA 2021'!I9</f>
        <v>0</v>
      </c>
      <c r="L9" s="241">
        <f>'DATA 2021'!L9-'DATA 2021'!J9</f>
        <v>0</v>
      </c>
      <c r="M9" s="242">
        <f>'DATA 2021'!M9-'DATA 2021'!K9</f>
        <v>0</v>
      </c>
      <c r="N9" s="276">
        <f>'DATA 2021'!N9-'DATA 2021'!L9</f>
        <v>0</v>
      </c>
      <c r="O9" s="277">
        <f>'DATA 2021'!O9-'DATA 2021'!M9</f>
        <v>0</v>
      </c>
      <c r="P9" s="237">
        <f>'DATA 2021'!P9-'DATA 2021'!B9</f>
        <v>0</v>
      </c>
      <c r="Q9" s="240">
        <f>'DATA 2021'!Q9-'DATA 2021'!C9</f>
        <v>0</v>
      </c>
      <c r="R9" s="233"/>
      <c r="S9" s="234"/>
      <c r="T9" s="233"/>
      <c r="U9" s="234"/>
      <c r="V9" s="233"/>
      <c r="W9" s="234"/>
      <c r="X9" s="233"/>
      <c r="Y9" s="234"/>
      <c r="Z9" s="233"/>
      <c r="AA9" s="234"/>
      <c r="AB9" s="233"/>
      <c r="AC9" s="234"/>
      <c r="AD9" s="233"/>
      <c r="AE9" s="234"/>
      <c r="AF9" s="233"/>
      <c r="AG9" s="234"/>
      <c r="AH9" s="233"/>
      <c r="AI9" s="234"/>
      <c r="AJ9" s="233"/>
      <c r="AK9" s="234"/>
      <c r="AL9" s="233"/>
      <c r="AM9" s="234"/>
      <c r="AN9" s="233"/>
      <c r="AO9" s="234"/>
      <c r="AP9" s="233"/>
      <c r="AQ9" s="234"/>
      <c r="AR9" s="233"/>
      <c r="AS9" s="234"/>
      <c r="AT9" s="233"/>
      <c r="AU9" s="234"/>
      <c r="AV9" s="233"/>
      <c r="AW9" s="234"/>
      <c r="AX9" s="233"/>
      <c r="AY9" s="234"/>
      <c r="AZ9" s="233"/>
      <c r="BA9" s="234"/>
      <c r="BB9" s="233"/>
      <c r="BC9" s="234"/>
      <c r="BD9" s="233"/>
      <c r="BE9" s="234"/>
      <c r="BF9" s="233"/>
      <c r="BG9" s="234"/>
      <c r="BH9" s="233"/>
      <c r="BI9" s="234"/>
      <c r="BJ9" s="233"/>
      <c r="BK9" s="234"/>
      <c r="BL9" s="233"/>
      <c r="BM9" s="234"/>
    </row>
    <row r="10" spans="1:65" ht="21" customHeight="1">
      <c r="A10" s="114">
        <v>8</v>
      </c>
      <c r="B10" s="235">
        <f>'DATA 2021'!B10</f>
        <v>0</v>
      </c>
      <c r="C10" s="236">
        <f>'DATA 2021'!C10</f>
        <v>0</v>
      </c>
      <c r="D10" s="273">
        <f>'DATA 2021'!D10-'DATA 2021'!B10</f>
        <v>0</v>
      </c>
      <c r="E10" s="275">
        <f>'DATA 2021'!E10-'DATA 2021'!C10</f>
        <v>0</v>
      </c>
      <c r="F10" s="273">
        <f>'DATA 2021'!F10-'DATA 2021'!D10</f>
        <v>0</v>
      </c>
      <c r="G10" s="275">
        <f>'DATA 2021'!G10-'DATA 2021'!E10</f>
        <v>0</v>
      </c>
      <c r="H10" s="241">
        <f>'DATA 2021'!H10-'DATA 2021'!F10</f>
        <v>0</v>
      </c>
      <c r="I10" s="242">
        <f>'DATA 2021'!I10-'DATA 2021'!G10</f>
        <v>0</v>
      </c>
      <c r="J10" s="241">
        <f>'DATA 2021'!J10-'DATA 2021'!H10</f>
        <v>0</v>
      </c>
      <c r="K10" s="242">
        <f>'DATA 2021'!K10-'DATA 2021'!I10</f>
        <v>0</v>
      </c>
      <c r="L10" s="241">
        <f>'DATA 2021'!L10-'DATA 2021'!J10</f>
        <v>0</v>
      </c>
      <c r="M10" s="242">
        <f>'DATA 2021'!M10-'DATA 2021'!K10</f>
        <v>0</v>
      </c>
      <c r="N10" s="276">
        <f>'DATA 2021'!N10-'DATA 2021'!L10</f>
        <v>0</v>
      </c>
      <c r="O10" s="277">
        <f>'DATA 2021'!O10-'DATA 2021'!M10</f>
        <v>0</v>
      </c>
      <c r="P10" s="276">
        <f>'DATA 2021'!P10-'DATA 2021'!N10</f>
        <v>0</v>
      </c>
      <c r="Q10" s="277">
        <f>'DATA 2021'!Q10-'DATA 2021'!O10</f>
        <v>0</v>
      </c>
      <c r="R10" s="237">
        <f>'DATA 2021'!R10-'DATA 2021'!B10</f>
        <v>0</v>
      </c>
      <c r="S10" s="240">
        <f>'DATA 2021'!S10-'DATA 2021'!C10</f>
        <v>0</v>
      </c>
      <c r="T10" s="233"/>
      <c r="U10" s="234"/>
      <c r="V10" s="233"/>
      <c r="W10" s="234"/>
      <c r="X10" s="233"/>
      <c r="Y10" s="234"/>
      <c r="Z10" s="233"/>
      <c r="AA10" s="234"/>
      <c r="AB10" s="233"/>
      <c r="AC10" s="234"/>
      <c r="AD10" s="233"/>
      <c r="AE10" s="234"/>
      <c r="AF10" s="233"/>
      <c r="AG10" s="234"/>
      <c r="AH10" s="233"/>
      <c r="AI10" s="234"/>
      <c r="AJ10" s="233"/>
      <c r="AK10" s="234"/>
      <c r="AL10" s="233"/>
      <c r="AM10" s="234"/>
      <c r="AN10" s="233"/>
      <c r="AO10" s="234"/>
      <c r="AP10" s="233"/>
      <c r="AQ10" s="234"/>
      <c r="AR10" s="233"/>
      <c r="AS10" s="234"/>
      <c r="AT10" s="233"/>
      <c r="AU10" s="234"/>
      <c r="AV10" s="233"/>
      <c r="AW10" s="234"/>
      <c r="AX10" s="233"/>
      <c r="AY10" s="234"/>
      <c r="AZ10" s="233"/>
      <c r="BA10" s="234"/>
      <c r="BB10" s="233"/>
      <c r="BC10" s="234"/>
      <c r="BD10" s="233"/>
      <c r="BE10" s="234"/>
      <c r="BF10" s="233"/>
      <c r="BG10" s="234"/>
      <c r="BH10" s="233"/>
      <c r="BI10" s="234"/>
      <c r="BJ10" s="233"/>
      <c r="BK10" s="234"/>
      <c r="BL10" s="233"/>
      <c r="BM10" s="234"/>
    </row>
    <row r="11" spans="1:65" ht="21" customHeight="1">
      <c r="A11" s="114">
        <v>9</v>
      </c>
      <c r="B11" s="235">
        <f>'DATA 2021'!B11</f>
        <v>0</v>
      </c>
      <c r="C11" s="236">
        <f>'DATA 2021'!C11</f>
        <v>0</v>
      </c>
      <c r="D11" s="273">
        <f>'DATA 2021'!D11-'DATA 2021'!B11</f>
        <v>0</v>
      </c>
      <c r="E11" s="275">
        <f>'DATA 2021'!E11-'DATA 2021'!C11</f>
        <v>0</v>
      </c>
      <c r="F11" s="273">
        <f>'DATA 2021'!F11-'DATA 2021'!D11</f>
        <v>0</v>
      </c>
      <c r="G11" s="275">
        <f>'DATA 2021'!G11-'DATA 2021'!E11</f>
        <v>0</v>
      </c>
      <c r="H11" s="241">
        <f>'DATA 2021'!H11-'DATA 2021'!F11</f>
        <v>0</v>
      </c>
      <c r="I11" s="242">
        <f>'DATA 2021'!I11-'DATA 2021'!G11</f>
        <v>0</v>
      </c>
      <c r="J11" s="241">
        <f>'DATA 2021'!J11-'DATA 2021'!H11</f>
        <v>0</v>
      </c>
      <c r="K11" s="242">
        <f>'DATA 2021'!K11-'DATA 2021'!I11</f>
        <v>0</v>
      </c>
      <c r="L11" s="241">
        <f>'DATA 2021'!L11-'DATA 2021'!J11</f>
        <v>0</v>
      </c>
      <c r="M11" s="242">
        <f>'DATA 2021'!M11-'DATA 2021'!K11</f>
        <v>0</v>
      </c>
      <c r="N11" s="276">
        <f>'DATA 2021'!N11-'DATA 2021'!L11</f>
        <v>0</v>
      </c>
      <c r="O11" s="277">
        <f>'DATA 2021'!O11-'DATA 2021'!M11</f>
        <v>0</v>
      </c>
      <c r="P11" s="276">
        <f>'DATA 2021'!P11-'DATA 2021'!N11</f>
        <v>0</v>
      </c>
      <c r="Q11" s="277">
        <f>'DATA 2021'!Q11-'DATA 2021'!O11</f>
        <v>0</v>
      </c>
      <c r="R11" s="273">
        <f>'DATA 2021'!R11-'DATA 2021'!P11</f>
        <v>0</v>
      </c>
      <c r="S11" s="275">
        <f>'DATA 2021'!S11-'DATA 2021'!Q11</f>
        <v>0</v>
      </c>
      <c r="T11" s="237">
        <f>'DATA 2021'!T11-'DATA 2021'!B11</f>
        <v>0</v>
      </c>
      <c r="U11" s="240">
        <f>'DATA 2021'!U11-'DATA 2021'!C11</f>
        <v>0</v>
      </c>
      <c r="V11" s="233"/>
      <c r="W11" s="234"/>
      <c r="X11" s="233"/>
      <c r="Y11" s="234"/>
      <c r="Z11" s="233"/>
      <c r="AA11" s="234"/>
      <c r="AB11" s="233"/>
      <c r="AC11" s="234"/>
      <c r="AD11" s="233"/>
      <c r="AE11" s="234"/>
      <c r="AF11" s="233"/>
      <c r="AG11" s="234"/>
      <c r="AH11" s="233"/>
      <c r="AI11" s="234"/>
      <c r="AJ11" s="233"/>
      <c r="AK11" s="234"/>
      <c r="AL11" s="233"/>
      <c r="AM11" s="234"/>
      <c r="AN11" s="233"/>
      <c r="AO11" s="234"/>
      <c r="AP11" s="233"/>
      <c r="AQ11" s="234"/>
      <c r="AR11" s="233"/>
      <c r="AS11" s="234"/>
      <c r="AT11" s="233"/>
      <c r="AU11" s="234"/>
      <c r="AV11" s="233"/>
      <c r="AW11" s="234"/>
      <c r="AX11" s="233"/>
      <c r="AY11" s="234"/>
      <c r="AZ11" s="233"/>
      <c r="BA11" s="234"/>
      <c r="BB11" s="233"/>
      <c r="BC11" s="234"/>
      <c r="BD11" s="233"/>
      <c r="BE11" s="234"/>
      <c r="BF11" s="233"/>
      <c r="BG11" s="234"/>
      <c r="BH11" s="233"/>
      <c r="BI11" s="234"/>
      <c r="BJ11" s="233"/>
      <c r="BK11" s="234"/>
      <c r="BL11" s="233"/>
      <c r="BM11" s="234"/>
    </row>
    <row r="12" spans="1:65" ht="21" customHeight="1">
      <c r="A12" s="114">
        <v>10</v>
      </c>
      <c r="B12" s="235">
        <f>'DATA 2021'!B12</f>
        <v>0</v>
      </c>
      <c r="C12" s="236">
        <f>'DATA 2021'!C12</f>
        <v>0</v>
      </c>
      <c r="D12" s="273">
        <f>'DATA 2021'!D12-'DATA 2021'!B12</f>
        <v>0</v>
      </c>
      <c r="E12" s="275">
        <f>'DATA 2021'!E12-'DATA 2021'!C12</f>
        <v>0</v>
      </c>
      <c r="F12" s="273">
        <f>'DATA 2021'!F12-'DATA 2021'!D12</f>
        <v>0</v>
      </c>
      <c r="G12" s="275">
        <f>'DATA 2021'!G12-'DATA 2021'!E12</f>
        <v>0</v>
      </c>
      <c r="H12" s="241">
        <f>'DATA 2021'!H12-'DATA 2021'!F12</f>
        <v>0</v>
      </c>
      <c r="I12" s="242">
        <f>'DATA 2021'!I12-'DATA 2021'!G12</f>
        <v>0</v>
      </c>
      <c r="J12" s="241">
        <f>'DATA 2021'!J12-'DATA 2021'!H12</f>
        <v>0</v>
      </c>
      <c r="K12" s="242">
        <f>'DATA 2021'!K12-'DATA 2021'!I12</f>
        <v>0</v>
      </c>
      <c r="L12" s="241">
        <f>'DATA 2021'!L12-'DATA 2021'!J12</f>
        <v>0</v>
      </c>
      <c r="M12" s="242">
        <f>'DATA 2021'!M12-'DATA 2021'!K12</f>
        <v>0</v>
      </c>
      <c r="N12" s="276">
        <f>'DATA 2021'!N12-'DATA 2021'!L12</f>
        <v>0</v>
      </c>
      <c r="O12" s="277">
        <f>'DATA 2021'!O12-'DATA 2021'!M12</f>
        <v>0</v>
      </c>
      <c r="P12" s="276">
        <f>'DATA 2021'!P12-'DATA 2021'!N12</f>
        <v>0</v>
      </c>
      <c r="Q12" s="277">
        <f>'DATA 2021'!Q12-'DATA 2021'!O12</f>
        <v>0</v>
      </c>
      <c r="R12" s="273">
        <f>'DATA 2021'!R12-'DATA 2021'!P12</f>
        <v>0</v>
      </c>
      <c r="S12" s="275">
        <f>'DATA 2021'!S12-'DATA 2021'!Q12</f>
        <v>0</v>
      </c>
      <c r="T12" s="273">
        <f>'DATA 2021'!T12-'DATA 2021'!R12</f>
        <v>0</v>
      </c>
      <c r="U12" s="275">
        <f>'DATA 2021'!U12-'DATA 2021'!S12</f>
        <v>0</v>
      </c>
      <c r="V12" s="237">
        <f>'DATA 2021'!V12-'DATA 2021'!B12</f>
        <v>0</v>
      </c>
      <c r="W12" s="240">
        <f>'DATA 2021'!W12-'DATA 2021'!C12</f>
        <v>0</v>
      </c>
      <c r="X12" s="233"/>
      <c r="Y12" s="234"/>
      <c r="Z12" s="233"/>
      <c r="AA12" s="234"/>
      <c r="AB12" s="233"/>
      <c r="AC12" s="234"/>
      <c r="AD12" s="233"/>
      <c r="AE12" s="234"/>
      <c r="AF12" s="233"/>
      <c r="AG12" s="234"/>
      <c r="AH12" s="233"/>
      <c r="AI12" s="234"/>
      <c r="AJ12" s="233"/>
      <c r="AK12" s="234"/>
      <c r="AL12" s="233"/>
      <c r="AM12" s="234"/>
      <c r="AN12" s="233"/>
      <c r="AO12" s="234"/>
      <c r="AP12" s="233"/>
      <c r="AQ12" s="234"/>
      <c r="AR12" s="233"/>
      <c r="AS12" s="234"/>
      <c r="AT12" s="233"/>
      <c r="AU12" s="234"/>
      <c r="AV12" s="233"/>
      <c r="AW12" s="234"/>
      <c r="AX12" s="233"/>
      <c r="AY12" s="234"/>
      <c r="AZ12" s="233"/>
      <c r="BA12" s="234"/>
      <c r="BB12" s="233"/>
      <c r="BC12" s="234"/>
      <c r="BD12" s="233"/>
      <c r="BE12" s="234"/>
      <c r="BF12" s="233"/>
      <c r="BG12" s="234"/>
      <c r="BH12" s="233"/>
      <c r="BI12" s="234"/>
      <c r="BJ12" s="233"/>
      <c r="BK12" s="234"/>
      <c r="BL12" s="233"/>
      <c r="BM12" s="234"/>
    </row>
    <row r="13" spans="1:65" ht="21" customHeight="1">
      <c r="A13" s="114">
        <v>11</v>
      </c>
      <c r="B13" s="235">
        <f>'DATA 2021'!B13</f>
        <v>0</v>
      </c>
      <c r="C13" s="236">
        <f>'DATA 2021'!C13</f>
        <v>0</v>
      </c>
      <c r="D13" s="273">
        <f>'DATA 2021'!D13-'DATA 2021'!B13</f>
        <v>0</v>
      </c>
      <c r="E13" s="275">
        <f>'DATA 2021'!E13-'DATA 2021'!C13</f>
        <v>0</v>
      </c>
      <c r="F13" s="273">
        <f>'DATA 2021'!F13-'DATA 2021'!D13</f>
        <v>0</v>
      </c>
      <c r="G13" s="275">
        <f>'DATA 2021'!G13-'DATA 2021'!E13</f>
        <v>0</v>
      </c>
      <c r="H13" s="241">
        <f>'DATA 2021'!H13-'DATA 2021'!F13</f>
        <v>0</v>
      </c>
      <c r="I13" s="242">
        <f>'DATA 2021'!I13-'DATA 2021'!G13</f>
        <v>0</v>
      </c>
      <c r="J13" s="241">
        <f>'DATA 2021'!J13-'DATA 2021'!H13</f>
        <v>0</v>
      </c>
      <c r="K13" s="242">
        <f>'DATA 2021'!K13-'DATA 2021'!I13</f>
        <v>0</v>
      </c>
      <c r="L13" s="241">
        <f>'DATA 2021'!L13-'DATA 2021'!J13</f>
        <v>0</v>
      </c>
      <c r="M13" s="242">
        <f>'DATA 2021'!M13-'DATA 2021'!K13</f>
        <v>0</v>
      </c>
      <c r="N13" s="276">
        <f>'DATA 2021'!N13-'DATA 2021'!L13</f>
        <v>0</v>
      </c>
      <c r="O13" s="277">
        <f>'DATA 2021'!O13-'DATA 2021'!M13</f>
        <v>0</v>
      </c>
      <c r="P13" s="276">
        <f>'DATA 2021'!P13-'DATA 2021'!N13</f>
        <v>0</v>
      </c>
      <c r="Q13" s="277">
        <f>'DATA 2021'!Q13-'DATA 2021'!O13</f>
        <v>0</v>
      </c>
      <c r="R13" s="273">
        <f>'DATA 2021'!R13-'DATA 2021'!P13</f>
        <v>0</v>
      </c>
      <c r="S13" s="275">
        <f>'DATA 2021'!S13-'DATA 2021'!Q13</f>
        <v>0</v>
      </c>
      <c r="T13" s="273">
        <f>'DATA 2021'!T13-'DATA 2021'!R13</f>
        <v>0</v>
      </c>
      <c r="U13" s="275">
        <f>'DATA 2021'!U13-'DATA 2021'!S13</f>
        <v>0</v>
      </c>
      <c r="V13" s="241">
        <f>'DATA 2021'!V13-'DATA 2021'!T13</f>
        <v>0</v>
      </c>
      <c r="W13" s="242">
        <f>'DATA 2021'!W13-'DATA 2021'!U13</f>
        <v>0</v>
      </c>
      <c r="X13" s="237">
        <f>'DATA 2021'!X13-'DATA 2021'!B13</f>
        <v>0</v>
      </c>
      <c r="Y13" s="240">
        <f>'DATA 2021'!Y13-'DATA 2021'!C13</f>
        <v>0</v>
      </c>
      <c r="Z13" s="233"/>
      <c r="AA13" s="234"/>
      <c r="AB13" s="233"/>
      <c r="AC13" s="234"/>
      <c r="AD13" s="233"/>
      <c r="AE13" s="234"/>
      <c r="AF13" s="233"/>
      <c r="AG13" s="234"/>
      <c r="AH13" s="233"/>
      <c r="AI13" s="234"/>
      <c r="AJ13" s="233"/>
      <c r="AK13" s="234"/>
      <c r="AL13" s="233"/>
      <c r="AM13" s="234"/>
      <c r="AN13" s="233"/>
      <c r="AO13" s="234"/>
      <c r="AP13" s="233"/>
      <c r="AQ13" s="234"/>
      <c r="AR13" s="233"/>
      <c r="AS13" s="234"/>
      <c r="AT13" s="233"/>
      <c r="AU13" s="234"/>
      <c r="AV13" s="233"/>
      <c r="AW13" s="234"/>
      <c r="AX13" s="233"/>
      <c r="AY13" s="234"/>
      <c r="AZ13" s="233"/>
      <c r="BA13" s="234"/>
      <c r="BB13" s="233"/>
      <c r="BC13" s="234"/>
      <c r="BD13" s="233"/>
      <c r="BE13" s="234"/>
      <c r="BF13" s="233"/>
      <c r="BG13" s="234"/>
      <c r="BH13" s="233"/>
      <c r="BI13" s="234"/>
      <c r="BJ13" s="233"/>
      <c r="BK13" s="234"/>
      <c r="BL13" s="233"/>
      <c r="BM13" s="234"/>
    </row>
    <row r="14" spans="1:65" ht="21" customHeight="1">
      <c r="A14" s="114">
        <v>12</v>
      </c>
      <c r="B14" s="235">
        <f>'DATA 2021'!B14</f>
        <v>0</v>
      </c>
      <c r="C14" s="236">
        <f>'DATA 2021'!C14</f>
        <v>0</v>
      </c>
      <c r="D14" s="273">
        <f>'DATA 2021'!D14-'DATA 2021'!B14</f>
        <v>0</v>
      </c>
      <c r="E14" s="275">
        <f>'DATA 2021'!E14-'DATA 2021'!C14</f>
        <v>0</v>
      </c>
      <c r="F14" s="273">
        <f>'DATA 2021'!F14-'DATA 2021'!D14</f>
        <v>0</v>
      </c>
      <c r="G14" s="275">
        <f>'DATA 2021'!G14-'DATA 2021'!E14</f>
        <v>0</v>
      </c>
      <c r="H14" s="241">
        <f>'DATA 2021'!H14-'DATA 2021'!F14</f>
        <v>0</v>
      </c>
      <c r="I14" s="242">
        <f>'DATA 2021'!I14-'DATA 2021'!G14</f>
        <v>0</v>
      </c>
      <c r="J14" s="241">
        <f>'DATA 2021'!J14-'DATA 2021'!H14</f>
        <v>0</v>
      </c>
      <c r="K14" s="242">
        <f>'DATA 2021'!K14-'DATA 2021'!I14</f>
        <v>0</v>
      </c>
      <c r="L14" s="241">
        <f>'DATA 2021'!L14-'DATA 2021'!J14</f>
        <v>0</v>
      </c>
      <c r="M14" s="242">
        <f>'DATA 2021'!M14-'DATA 2021'!K14</f>
        <v>0</v>
      </c>
      <c r="N14" s="276">
        <f>'DATA 2021'!N14-'DATA 2021'!L14</f>
        <v>0</v>
      </c>
      <c r="O14" s="277">
        <f>'DATA 2021'!O14-'DATA 2021'!M14</f>
        <v>0</v>
      </c>
      <c r="P14" s="276">
        <f>'DATA 2021'!P14-'DATA 2021'!N14</f>
        <v>0</v>
      </c>
      <c r="Q14" s="277">
        <f>'DATA 2021'!Q14-'DATA 2021'!O14</f>
        <v>0</v>
      </c>
      <c r="R14" s="273">
        <f>'DATA 2021'!R14-'DATA 2021'!P14</f>
        <v>0</v>
      </c>
      <c r="S14" s="275">
        <f>'DATA 2021'!S14-'DATA 2021'!Q14</f>
        <v>0</v>
      </c>
      <c r="T14" s="273">
        <f>'DATA 2021'!T14-'DATA 2021'!R14</f>
        <v>0</v>
      </c>
      <c r="U14" s="275">
        <f>'DATA 2021'!U14-'DATA 2021'!S14</f>
        <v>0</v>
      </c>
      <c r="V14" s="241">
        <f>'DATA 2021'!V14-'DATA 2021'!T14</f>
        <v>0</v>
      </c>
      <c r="W14" s="242">
        <f>'DATA 2021'!W14-'DATA 2021'!U14</f>
        <v>0</v>
      </c>
      <c r="X14" s="241">
        <f>'DATA 2021'!X14-'DATA 2021'!V14</f>
        <v>0</v>
      </c>
      <c r="Y14" s="242">
        <f>'DATA 2021'!Y14-'DATA 2021'!W14</f>
        <v>0</v>
      </c>
      <c r="Z14" s="237">
        <f>'DATA 2021'!Z14-'DATA 2021'!B14</f>
        <v>0</v>
      </c>
      <c r="AA14" s="240">
        <f>'DATA 2021'!AA14-'DATA 2021'!C14</f>
        <v>0</v>
      </c>
      <c r="AB14" s="233"/>
      <c r="AC14" s="234"/>
      <c r="AD14" s="233"/>
      <c r="AE14" s="234"/>
      <c r="AF14" s="233"/>
      <c r="AG14" s="234"/>
      <c r="AH14" s="233"/>
      <c r="AI14" s="234"/>
      <c r="AJ14" s="233"/>
      <c r="AK14" s="234"/>
      <c r="AL14" s="233"/>
      <c r="AM14" s="234"/>
      <c r="AN14" s="233"/>
      <c r="AO14" s="234"/>
      <c r="AP14" s="233"/>
      <c r="AQ14" s="234"/>
      <c r="AR14" s="233"/>
      <c r="AS14" s="234"/>
      <c r="AT14" s="233"/>
      <c r="AU14" s="234"/>
      <c r="AV14" s="233"/>
      <c r="AW14" s="234"/>
      <c r="AX14" s="233"/>
      <c r="AY14" s="234"/>
      <c r="AZ14" s="233"/>
      <c r="BA14" s="234"/>
      <c r="BB14" s="233"/>
      <c r="BC14" s="234"/>
      <c r="BD14" s="233"/>
      <c r="BE14" s="234"/>
      <c r="BF14" s="233"/>
      <c r="BG14" s="234"/>
      <c r="BH14" s="233"/>
      <c r="BI14" s="234"/>
      <c r="BJ14" s="233"/>
      <c r="BK14" s="234"/>
      <c r="BL14" s="233"/>
      <c r="BM14" s="234"/>
    </row>
    <row r="15" spans="1:65" ht="21" customHeight="1">
      <c r="A15" s="114">
        <v>13</v>
      </c>
      <c r="B15" s="235">
        <f>'DATA 2021'!B15</f>
        <v>0</v>
      </c>
      <c r="C15" s="236">
        <f>'DATA 2021'!C15</f>
        <v>0</v>
      </c>
      <c r="D15" s="273">
        <f>'DATA 2021'!D15-'DATA 2021'!B15</f>
        <v>0</v>
      </c>
      <c r="E15" s="275">
        <f>'DATA 2021'!E15-'DATA 2021'!C15</f>
        <v>0</v>
      </c>
      <c r="F15" s="273">
        <f>'DATA 2021'!F15-'DATA 2021'!D15</f>
        <v>0</v>
      </c>
      <c r="G15" s="275">
        <f>'DATA 2021'!G15-'DATA 2021'!E15</f>
        <v>0</v>
      </c>
      <c r="H15" s="241">
        <f>'DATA 2021'!H15-'DATA 2021'!F15</f>
        <v>0</v>
      </c>
      <c r="I15" s="242">
        <f>'DATA 2021'!I15-'DATA 2021'!G15</f>
        <v>0</v>
      </c>
      <c r="J15" s="241">
        <f>'DATA 2021'!J15-'DATA 2021'!H15</f>
        <v>0</v>
      </c>
      <c r="K15" s="242">
        <f>'DATA 2021'!K15-'DATA 2021'!I15</f>
        <v>0</v>
      </c>
      <c r="L15" s="241">
        <f>'DATA 2021'!L15-'DATA 2021'!J15</f>
        <v>0</v>
      </c>
      <c r="M15" s="242">
        <f>'DATA 2021'!M15-'DATA 2021'!K15</f>
        <v>0</v>
      </c>
      <c r="N15" s="276">
        <f>'DATA 2021'!N15-'DATA 2021'!L15</f>
        <v>0</v>
      </c>
      <c r="O15" s="277">
        <f>'DATA 2021'!O15-'DATA 2021'!M15</f>
        <v>0</v>
      </c>
      <c r="P15" s="276">
        <f>'DATA 2021'!P15-'DATA 2021'!N15</f>
        <v>0</v>
      </c>
      <c r="Q15" s="277">
        <f>'DATA 2021'!Q15-'DATA 2021'!O15</f>
        <v>0</v>
      </c>
      <c r="R15" s="273">
        <f>'DATA 2021'!R15-'DATA 2021'!P15</f>
        <v>0</v>
      </c>
      <c r="S15" s="275">
        <f>'DATA 2021'!S15-'DATA 2021'!Q15</f>
        <v>0</v>
      </c>
      <c r="T15" s="273">
        <f>'DATA 2021'!T15-'DATA 2021'!R15</f>
        <v>0</v>
      </c>
      <c r="U15" s="275">
        <f>'DATA 2021'!U15-'DATA 2021'!S15</f>
        <v>0</v>
      </c>
      <c r="V15" s="241">
        <f>'DATA 2021'!V15-'DATA 2021'!T15</f>
        <v>0</v>
      </c>
      <c r="W15" s="242">
        <f>'DATA 2021'!W15-'DATA 2021'!U15</f>
        <v>0</v>
      </c>
      <c r="X15" s="241">
        <f>'DATA 2021'!X15-'DATA 2021'!V15</f>
        <v>0</v>
      </c>
      <c r="Y15" s="242">
        <f>'DATA 2021'!Y15-'DATA 2021'!W15</f>
        <v>0</v>
      </c>
      <c r="Z15" s="241">
        <f>'DATA 2021'!Z15-'DATA 2021'!X15</f>
        <v>0</v>
      </c>
      <c r="AA15" s="242">
        <f>'DATA 2021'!AA15-'DATA 2021'!Y15</f>
        <v>0</v>
      </c>
      <c r="AB15" s="237">
        <f>'DATA 2021'!AB15-'DATA 2021'!B15</f>
        <v>0</v>
      </c>
      <c r="AC15" s="240">
        <f>'DATA 2021'!AC15-'DATA 2021'!C15</f>
        <v>0</v>
      </c>
      <c r="AD15" s="233"/>
      <c r="AE15" s="234"/>
      <c r="AF15" s="233"/>
      <c r="AG15" s="234"/>
      <c r="AH15" s="233"/>
      <c r="AI15" s="234"/>
      <c r="AJ15" s="233"/>
      <c r="AK15" s="234"/>
      <c r="AL15" s="233"/>
      <c r="AM15" s="234"/>
      <c r="AN15" s="233"/>
      <c r="AO15" s="234"/>
      <c r="AP15" s="233"/>
      <c r="AQ15" s="234"/>
      <c r="AR15" s="233"/>
      <c r="AS15" s="234"/>
      <c r="AT15" s="233"/>
      <c r="AU15" s="234"/>
      <c r="AV15" s="233"/>
      <c r="AW15" s="234"/>
      <c r="AX15" s="233"/>
      <c r="AY15" s="234"/>
      <c r="AZ15" s="233"/>
      <c r="BA15" s="234"/>
      <c r="BB15" s="233"/>
      <c r="BC15" s="234"/>
      <c r="BD15" s="233"/>
      <c r="BE15" s="234"/>
      <c r="BF15" s="233"/>
      <c r="BG15" s="234"/>
      <c r="BH15" s="233"/>
      <c r="BI15" s="234"/>
      <c r="BJ15" s="233"/>
      <c r="BK15" s="234"/>
      <c r="BL15" s="233"/>
      <c r="BM15" s="234"/>
    </row>
    <row r="16" spans="1:65" ht="21" customHeight="1">
      <c r="A16" s="114">
        <v>14</v>
      </c>
      <c r="B16" s="235">
        <f>'DATA 2021'!B16</f>
        <v>0</v>
      </c>
      <c r="C16" s="236">
        <f>'DATA 2021'!C16</f>
        <v>0</v>
      </c>
      <c r="D16" s="273">
        <f>'DATA 2021'!D16-'DATA 2021'!B16</f>
        <v>0</v>
      </c>
      <c r="E16" s="275">
        <f>'DATA 2021'!E16-'DATA 2021'!C16</f>
        <v>0</v>
      </c>
      <c r="F16" s="273">
        <f>'DATA 2021'!F16-'DATA 2021'!D16</f>
        <v>0</v>
      </c>
      <c r="G16" s="275">
        <f>'DATA 2021'!G16-'DATA 2021'!E16</f>
        <v>0</v>
      </c>
      <c r="H16" s="241">
        <f>'DATA 2021'!H16-'DATA 2021'!F16</f>
        <v>0</v>
      </c>
      <c r="I16" s="242">
        <f>'DATA 2021'!I16-'DATA 2021'!G16</f>
        <v>0</v>
      </c>
      <c r="J16" s="241">
        <f>'DATA 2021'!J16-'DATA 2021'!H16</f>
        <v>0</v>
      </c>
      <c r="K16" s="242">
        <f>'DATA 2021'!K16-'DATA 2021'!I16</f>
        <v>0</v>
      </c>
      <c r="L16" s="241">
        <f>'DATA 2021'!L16-'DATA 2021'!J16</f>
        <v>0</v>
      </c>
      <c r="M16" s="242">
        <f>'DATA 2021'!M16-'DATA 2021'!K16</f>
        <v>0</v>
      </c>
      <c r="N16" s="276">
        <f>'DATA 2021'!N16-'DATA 2021'!L16</f>
        <v>0</v>
      </c>
      <c r="O16" s="277">
        <f>'DATA 2021'!O16-'DATA 2021'!M16</f>
        <v>0</v>
      </c>
      <c r="P16" s="276">
        <f>'DATA 2021'!P16-'DATA 2021'!N16</f>
        <v>0</v>
      </c>
      <c r="Q16" s="277">
        <f>'DATA 2021'!Q16-'DATA 2021'!O16</f>
        <v>0</v>
      </c>
      <c r="R16" s="273">
        <f>'DATA 2021'!R16-'DATA 2021'!P16</f>
        <v>0</v>
      </c>
      <c r="S16" s="275">
        <f>'DATA 2021'!S16-'DATA 2021'!Q16</f>
        <v>0</v>
      </c>
      <c r="T16" s="273">
        <f>'DATA 2021'!T16-'DATA 2021'!R16</f>
        <v>0</v>
      </c>
      <c r="U16" s="275">
        <f>'DATA 2021'!U16-'DATA 2021'!S16</f>
        <v>0</v>
      </c>
      <c r="V16" s="241">
        <f>'DATA 2021'!V16-'DATA 2021'!T16</f>
        <v>0</v>
      </c>
      <c r="W16" s="242">
        <f>'DATA 2021'!W16-'DATA 2021'!U16</f>
        <v>0</v>
      </c>
      <c r="X16" s="241">
        <f>'DATA 2021'!X16-'DATA 2021'!V16</f>
        <v>0</v>
      </c>
      <c r="Y16" s="242">
        <f>'DATA 2021'!Y16-'DATA 2021'!W16</f>
        <v>0</v>
      </c>
      <c r="Z16" s="241">
        <f>'DATA 2021'!Z16-'DATA 2021'!X16</f>
        <v>0</v>
      </c>
      <c r="AA16" s="242">
        <f>'DATA 2021'!AA16-'DATA 2021'!Y16</f>
        <v>0</v>
      </c>
      <c r="AB16" s="276">
        <f>'DATA 2021'!AB16-'DATA 2021'!Z16</f>
        <v>0</v>
      </c>
      <c r="AC16" s="277">
        <f>'DATA 2021'!AC16-'DATA 2021'!AA16</f>
        <v>0</v>
      </c>
      <c r="AD16" s="237">
        <f>'DATA 2021'!AD16-'DATA 2021'!B16</f>
        <v>0</v>
      </c>
      <c r="AE16" s="240">
        <f>'DATA 2021'!AE16-'DATA 2021'!C16</f>
        <v>0</v>
      </c>
      <c r="AF16" s="233"/>
      <c r="AG16" s="234"/>
      <c r="AH16" s="233"/>
      <c r="AI16" s="234"/>
      <c r="AJ16" s="233"/>
      <c r="AK16" s="234"/>
      <c r="AL16" s="233"/>
      <c r="AM16" s="234"/>
      <c r="AN16" s="233"/>
      <c r="AO16" s="234"/>
      <c r="AP16" s="233"/>
      <c r="AQ16" s="234"/>
      <c r="AR16" s="233"/>
      <c r="AS16" s="234"/>
      <c r="AT16" s="233"/>
      <c r="AU16" s="234"/>
      <c r="AV16" s="233"/>
      <c r="AW16" s="234"/>
      <c r="AX16" s="233"/>
      <c r="AY16" s="234"/>
      <c r="AZ16" s="233"/>
      <c r="BA16" s="234"/>
      <c r="BB16" s="233"/>
      <c r="BC16" s="234"/>
      <c r="BD16" s="233"/>
      <c r="BE16" s="234"/>
      <c r="BF16" s="233"/>
      <c r="BG16" s="234"/>
      <c r="BH16" s="233"/>
      <c r="BI16" s="234"/>
      <c r="BJ16" s="233"/>
      <c r="BK16" s="234"/>
      <c r="BL16" s="233"/>
      <c r="BM16" s="234"/>
    </row>
    <row r="17" spans="1:65" ht="21" customHeight="1">
      <c r="A17" s="114">
        <v>15</v>
      </c>
      <c r="B17" s="235">
        <f>'DATA 2021'!B17</f>
        <v>0</v>
      </c>
      <c r="C17" s="236">
        <f>'DATA 2021'!C17</f>
        <v>0</v>
      </c>
      <c r="D17" s="273">
        <f>'DATA 2021'!D17-'DATA 2021'!B17</f>
        <v>0</v>
      </c>
      <c r="E17" s="275">
        <f>'DATA 2021'!E17-'DATA 2021'!C17</f>
        <v>0</v>
      </c>
      <c r="F17" s="273">
        <f>'DATA 2021'!F17-'DATA 2021'!D17</f>
        <v>0</v>
      </c>
      <c r="G17" s="275">
        <f>'DATA 2021'!G17-'DATA 2021'!E17</f>
        <v>0</v>
      </c>
      <c r="H17" s="241">
        <f>'DATA 2021'!H17-'DATA 2021'!F17</f>
        <v>0</v>
      </c>
      <c r="I17" s="242">
        <f>'DATA 2021'!I17-'DATA 2021'!G17</f>
        <v>0</v>
      </c>
      <c r="J17" s="241">
        <f>'DATA 2021'!J17-'DATA 2021'!H17</f>
        <v>0</v>
      </c>
      <c r="K17" s="242">
        <f>'DATA 2021'!K17-'DATA 2021'!I17</f>
        <v>0</v>
      </c>
      <c r="L17" s="241">
        <f>'DATA 2021'!L17-'DATA 2021'!J17</f>
        <v>0</v>
      </c>
      <c r="M17" s="242">
        <f>'DATA 2021'!M17-'DATA 2021'!K17</f>
        <v>0</v>
      </c>
      <c r="N17" s="276">
        <f>'DATA 2021'!N17-'DATA 2021'!L17</f>
        <v>0</v>
      </c>
      <c r="O17" s="277">
        <f>'DATA 2021'!O17-'DATA 2021'!M17</f>
        <v>0</v>
      </c>
      <c r="P17" s="276">
        <f>'DATA 2021'!P17-'DATA 2021'!N17</f>
        <v>0</v>
      </c>
      <c r="Q17" s="277">
        <f>'DATA 2021'!Q17-'DATA 2021'!O17</f>
        <v>0</v>
      </c>
      <c r="R17" s="273">
        <f>'DATA 2021'!R17-'DATA 2021'!P17</f>
        <v>0</v>
      </c>
      <c r="S17" s="275">
        <f>'DATA 2021'!S17-'DATA 2021'!Q17</f>
        <v>0</v>
      </c>
      <c r="T17" s="273">
        <f>'DATA 2021'!T17-'DATA 2021'!R17</f>
        <v>0</v>
      </c>
      <c r="U17" s="275">
        <f>'DATA 2021'!U17-'DATA 2021'!S17</f>
        <v>0</v>
      </c>
      <c r="V17" s="241">
        <f>'DATA 2021'!V17-'DATA 2021'!T17</f>
        <v>0</v>
      </c>
      <c r="W17" s="242">
        <f>'DATA 2021'!W17-'DATA 2021'!U17</f>
        <v>0</v>
      </c>
      <c r="X17" s="241">
        <f>'DATA 2021'!X17-'DATA 2021'!V17</f>
        <v>0</v>
      </c>
      <c r="Y17" s="242">
        <f>'DATA 2021'!Y17-'DATA 2021'!W17</f>
        <v>0</v>
      </c>
      <c r="Z17" s="241">
        <f>'DATA 2021'!Z17-'DATA 2021'!X17</f>
        <v>0</v>
      </c>
      <c r="AA17" s="242">
        <f>'DATA 2021'!AA17-'DATA 2021'!Y17</f>
        <v>0</v>
      </c>
      <c r="AB17" s="276">
        <f>'DATA 2021'!AB17-'DATA 2021'!Z17</f>
        <v>0</v>
      </c>
      <c r="AC17" s="277">
        <f>'DATA 2021'!AC17-'DATA 2021'!AA17</f>
        <v>0</v>
      </c>
      <c r="AD17" s="276">
        <f>'DATA 2021'!AD17-'DATA 2021'!AB17</f>
        <v>0</v>
      </c>
      <c r="AE17" s="277">
        <f>'DATA 2021'!AE17-'DATA 2021'!AC17</f>
        <v>0</v>
      </c>
      <c r="AF17" s="237">
        <f>'DATA 2021'!AF17-'DATA 2021'!B17</f>
        <v>0</v>
      </c>
      <c r="AG17" s="240">
        <f>'DATA 2021'!AG17-'DATA 2021'!C17</f>
        <v>0</v>
      </c>
      <c r="AH17" s="233"/>
      <c r="AI17" s="234"/>
      <c r="AJ17" s="233"/>
      <c r="AK17" s="234"/>
      <c r="AL17" s="233"/>
      <c r="AM17" s="234"/>
      <c r="AN17" s="233"/>
      <c r="AO17" s="234"/>
      <c r="AP17" s="233"/>
      <c r="AQ17" s="234"/>
      <c r="AR17" s="233"/>
      <c r="AS17" s="234"/>
      <c r="AT17" s="233"/>
      <c r="AU17" s="234"/>
      <c r="AV17" s="233"/>
      <c r="AW17" s="234"/>
      <c r="AX17" s="233"/>
      <c r="AY17" s="234"/>
      <c r="AZ17" s="233"/>
      <c r="BA17" s="234"/>
      <c r="BB17" s="233"/>
      <c r="BC17" s="234"/>
      <c r="BD17" s="233"/>
      <c r="BE17" s="234"/>
      <c r="BF17" s="233"/>
      <c r="BG17" s="234"/>
      <c r="BH17" s="233"/>
      <c r="BI17" s="234"/>
      <c r="BJ17" s="233"/>
      <c r="BK17" s="234"/>
      <c r="BL17" s="233"/>
      <c r="BM17" s="234"/>
    </row>
    <row r="18" spans="1:65" ht="21" customHeight="1">
      <c r="A18" s="114">
        <v>16</v>
      </c>
      <c r="B18" s="235">
        <f>'DATA 2021'!B18</f>
        <v>0</v>
      </c>
      <c r="C18" s="236">
        <f>'DATA 2021'!C18</f>
        <v>0</v>
      </c>
      <c r="D18" s="273">
        <f>'DATA 2021'!D18-'DATA 2021'!B18</f>
        <v>0</v>
      </c>
      <c r="E18" s="275">
        <f>'DATA 2021'!E18-'DATA 2021'!C18</f>
        <v>0</v>
      </c>
      <c r="F18" s="273">
        <f>'DATA 2021'!F18-'DATA 2021'!D18</f>
        <v>0</v>
      </c>
      <c r="G18" s="275">
        <f>'DATA 2021'!G18-'DATA 2021'!E18</f>
        <v>0</v>
      </c>
      <c r="H18" s="241">
        <f>'DATA 2021'!H18-'DATA 2021'!F18</f>
        <v>0</v>
      </c>
      <c r="I18" s="242">
        <f>'DATA 2021'!I18-'DATA 2021'!G18</f>
        <v>0</v>
      </c>
      <c r="J18" s="241">
        <f>'DATA 2021'!J18-'DATA 2021'!H18</f>
        <v>0</v>
      </c>
      <c r="K18" s="242">
        <f>'DATA 2021'!K18-'DATA 2021'!I18</f>
        <v>0</v>
      </c>
      <c r="L18" s="241">
        <f>'DATA 2021'!L18-'DATA 2021'!J18</f>
        <v>0</v>
      </c>
      <c r="M18" s="242">
        <f>'DATA 2021'!M18-'DATA 2021'!K18</f>
        <v>0</v>
      </c>
      <c r="N18" s="276">
        <f>'DATA 2021'!N18-'DATA 2021'!L18</f>
        <v>0</v>
      </c>
      <c r="O18" s="277">
        <f>'DATA 2021'!O18-'DATA 2021'!M18</f>
        <v>0</v>
      </c>
      <c r="P18" s="276">
        <f>'DATA 2021'!P18-'DATA 2021'!N18</f>
        <v>0</v>
      </c>
      <c r="Q18" s="277">
        <f>'DATA 2021'!Q18-'DATA 2021'!O18</f>
        <v>0</v>
      </c>
      <c r="R18" s="273">
        <f>'DATA 2021'!R18-'DATA 2021'!P18</f>
        <v>0</v>
      </c>
      <c r="S18" s="275">
        <f>'DATA 2021'!S18-'DATA 2021'!Q18</f>
        <v>0</v>
      </c>
      <c r="T18" s="273">
        <f>'DATA 2021'!T18-'DATA 2021'!R18</f>
        <v>0</v>
      </c>
      <c r="U18" s="275">
        <f>'DATA 2021'!U18-'DATA 2021'!S18</f>
        <v>0</v>
      </c>
      <c r="V18" s="241">
        <f>'DATA 2021'!V18-'DATA 2021'!T18</f>
        <v>0</v>
      </c>
      <c r="W18" s="242">
        <f>'DATA 2021'!W18-'DATA 2021'!U18</f>
        <v>0</v>
      </c>
      <c r="X18" s="241">
        <f>'DATA 2021'!X18-'DATA 2021'!V18</f>
        <v>0</v>
      </c>
      <c r="Y18" s="242">
        <f>'DATA 2021'!Y18-'DATA 2021'!W18</f>
        <v>0</v>
      </c>
      <c r="Z18" s="241">
        <f>'DATA 2021'!Z18-'DATA 2021'!X18</f>
        <v>0</v>
      </c>
      <c r="AA18" s="242">
        <f>'DATA 2021'!AA18-'DATA 2021'!Y18</f>
        <v>0</v>
      </c>
      <c r="AB18" s="276">
        <f>'DATA 2021'!AB18-'DATA 2021'!Z18</f>
        <v>0</v>
      </c>
      <c r="AC18" s="277">
        <f>'DATA 2021'!AC18-'DATA 2021'!AA18</f>
        <v>0</v>
      </c>
      <c r="AD18" s="276">
        <f>'DATA 2021'!AD18-'DATA 2021'!AB18</f>
        <v>0</v>
      </c>
      <c r="AE18" s="277">
        <f>'DATA 2021'!AE18-'DATA 2021'!AC18</f>
        <v>0</v>
      </c>
      <c r="AF18" s="273">
        <f>'DATA 2021'!AF18-'DATA 2021'!AD18</f>
        <v>0</v>
      </c>
      <c r="AG18" s="275">
        <f>'DATA 2021'!AG18-'DATA 2021'!AE18</f>
        <v>0</v>
      </c>
      <c r="AH18" s="237">
        <f>'DATA 2021'!AH18-'DATA 2021'!B18</f>
        <v>0</v>
      </c>
      <c r="AI18" s="240">
        <f>'DATA 2021'!AI18-'DATA 2021'!C18</f>
        <v>0</v>
      </c>
      <c r="AJ18" s="233"/>
      <c r="AK18" s="234"/>
      <c r="AL18" s="233"/>
      <c r="AM18" s="234"/>
      <c r="AN18" s="233"/>
      <c r="AO18" s="234"/>
      <c r="AP18" s="233"/>
      <c r="AQ18" s="234"/>
      <c r="AR18" s="233"/>
      <c r="AS18" s="234"/>
      <c r="AT18" s="233"/>
      <c r="AU18" s="234"/>
      <c r="AV18" s="233"/>
      <c r="AW18" s="234"/>
      <c r="AX18" s="233"/>
      <c r="AY18" s="234"/>
      <c r="AZ18" s="233"/>
      <c r="BA18" s="234"/>
      <c r="BB18" s="233"/>
      <c r="BC18" s="234"/>
      <c r="BD18" s="233"/>
      <c r="BE18" s="234"/>
      <c r="BF18" s="233"/>
      <c r="BG18" s="234"/>
      <c r="BH18" s="233"/>
      <c r="BI18" s="234"/>
      <c r="BJ18" s="233"/>
      <c r="BK18" s="234"/>
      <c r="BL18" s="233"/>
      <c r="BM18" s="234"/>
    </row>
    <row r="19" spans="1:65" ht="21" customHeight="1">
      <c r="A19" s="114">
        <v>17</v>
      </c>
      <c r="B19" s="235">
        <f>'DATA 2021'!B19</f>
        <v>0</v>
      </c>
      <c r="C19" s="236">
        <f>'DATA 2021'!C19</f>
        <v>0</v>
      </c>
      <c r="D19" s="273">
        <f>'DATA 2021'!D19-'DATA 2021'!B19</f>
        <v>0</v>
      </c>
      <c r="E19" s="275">
        <f>'DATA 2021'!E19-'DATA 2021'!C19</f>
        <v>0</v>
      </c>
      <c r="F19" s="273">
        <f>'DATA 2021'!F19-'DATA 2021'!D19</f>
        <v>0</v>
      </c>
      <c r="G19" s="275">
        <f>'DATA 2021'!G19-'DATA 2021'!E19</f>
        <v>0</v>
      </c>
      <c r="H19" s="241">
        <f>'DATA 2021'!H19-'DATA 2021'!F19</f>
        <v>0</v>
      </c>
      <c r="I19" s="242">
        <f>'DATA 2021'!I19-'DATA 2021'!G19</f>
        <v>0</v>
      </c>
      <c r="J19" s="241">
        <f>'DATA 2021'!J19-'DATA 2021'!H19</f>
        <v>0</v>
      </c>
      <c r="K19" s="242">
        <f>'DATA 2021'!K19-'DATA 2021'!I19</f>
        <v>0</v>
      </c>
      <c r="L19" s="241">
        <f>'DATA 2021'!L19-'DATA 2021'!J19</f>
        <v>0</v>
      </c>
      <c r="M19" s="242">
        <f>'DATA 2021'!M19-'DATA 2021'!K19</f>
        <v>0</v>
      </c>
      <c r="N19" s="276">
        <f>'DATA 2021'!N19-'DATA 2021'!L19</f>
        <v>0</v>
      </c>
      <c r="O19" s="277">
        <f>'DATA 2021'!O19-'DATA 2021'!M19</f>
        <v>0</v>
      </c>
      <c r="P19" s="276">
        <f>'DATA 2021'!P19-'DATA 2021'!N19</f>
        <v>0</v>
      </c>
      <c r="Q19" s="277">
        <f>'DATA 2021'!Q19-'DATA 2021'!O19</f>
        <v>0</v>
      </c>
      <c r="R19" s="273">
        <f>'DATA 2021'!R19-'DATA 2021'!P19</f>
        <v>0</v>
      </c>
      <c r="S19" s="275">
        <f>'DATA 2021'!S19-'DATA 2021'!Q19</f>
        <v>0</v>
      </c>
      <c r="T19" s="273">
        <f>'DATA 2021'!T19-'DATA 2021'!R19</f>
        <v>0</v>
      </c>
      <c r="U19" s="275">
        <f>'DATA 2021'!U19-'DATA 2021'!S19</f>
        <v>0</v>
      </c>
      <c r="V19" s="241">
        <f>'DATA 2021'!V19-'DATA 2021'!T19</f>
        <v>0</v>
      </c>
      <c r="W19" s="242">
        <f>'DATA 2021'!W19-'DATA 2021'!U19</f>
        <v>0</v>
      </c>
      <c r="X19" s="241">
        <f>'DATA 2021'!X19-'DATA 2021'!V19</f>
        <v>0</v>
      </c>
      <c r="Y19" s="242">
        <f>'DATA 2021'!Y19-'DATA 2021'!W19</f>
        <v>0</v>
      </c>
      <c r="Z19" s="241">
        <f>'DATA 2021'!Z19-'DATA 2021'!X19</f>
        <v>0</v>
      </c>
      <c r="AA19" s="242">
        <f>'DATA 2021'!AA19-'DATA 2021'!Y19</f>
        <v>0</v>
      </c>
      <c r="AB19" s="276">
        <f>'DATA 2021'!AB19-'DATA 2021'!Z19</f>
        <v>0</v>
      </c>
      <c r="AC19" s="277">
        <f>'DATA 2021'!AC19-'DATA 2021'!AA19</f>
        <v>0</v>
      </c>
      <c r="AD19" s="276">
        <f>'DATA 2021'!AD19-'DATA 2021'!AB19</f>
        <v>0</v>
      </c>
      <c r="AE19" s="277">
        <f>'DATA 2021'!AE19-'DATA 2021'!AC19</f>
        <v>0</v>
      </c>
      <c r="AF19" s="273">
        <f>'DATA 2021'!AF19-'DATA 2021'!AD19</f>
        <v>0</v>
      </c>
      <c r="AG19" s="275">
        <f>'DATA 2021'!AG19-'DATA 2021'!AE19</f>
        <v>0</v>
      </c>
      <c r="AH19" s="273">
        <f>'DATA 2021'!AH19-'DATA 2021'!AF19</f>
        <v>0</v>
      </c>
      <c r="AI19" s="275">
        <f>'DATA 2021'!AI19-'DATA 2021'!AG19</f>
        <v>0</v>
      </c>
      <c r="AJ19" s="237">
        <f>'DATA 2021'!AJ19-'DATA 2021'!B19</f>
        <v>0</v>
      </c>
      <c r="AK19" s="240">
        <f>'DATA 2021'!AK19-'DATA 2021'!C19</f>
        <v>0</v>
      </c>
      <c r="AL19" s="233"/>
      <c r="AM19" s="234"/>
      <c r="AN19" s="233"/>
      <c r="AO19" s="234"/>
      <c r="AP19" s="233"/>
      <c r="AQ19" s="234"/>
      <c r="AR19" s="233"/>
      <c r="AS19" s="234"/>
      <c r="AT19" s="233"/>
      <c r="AU19" s="234"/>
      <c r="AV19" s="233"/>
      <c r="AW19" s="234"/>
      <c r="AX19" s="233"/>
      <c r="AY19" s="234"/>
      <c r="AZ19" s="233"/>
      <c r="BA19" s="234"/>
      <c r="BB19" s="233"/>
      <c r="BC19" s="234"/>
      <c r="BD19" s="233"/>
      <c r="BE19" s="234"/>
      <c r="BF19" s="233"/>
      <c r="BG19" s="234"/>
      <c r="BH19" s="233"/>
      <c r="BI19" s="234"/>
      <c r="BJ19" s="233"/>
      <c r="BK19" s="234"/>
      <c r="BL19" s="233"/>
      <c r="BM19" s="234"/>
    </row>
    <row r="20" spans="1:65" ht="21" customHeight="1">
      <c r="A20" s="114">
        <v>18</v>
      </c>
      <c r="B20" s="235">
        <f>'DATA 2021'!B20</f>
        <v>0</v>
      </c>
      <c r="C20" s="236">
        <f>'DATA 2021'!C20</f>
        <v>0</v>
      </c>
      <c r="D20" s="273">
        <f>'DATA 2021'!D20-'DATA 2021'!B20</f>
        <v>0</v>
      </c>
      <c r="E20" s="275">
        <f>'DATA 2021'!E20-'DATA 2021'!C20</f>
        <v>0</v>
      </c>
      <c r="F20" s="273">
        <f>'DATA 2021'!F20-'DATA 2021'!D20</f>
        <v>0</v>
      </c>
      <c r="G20" s="275">
        <f>'DATA 2021'!G20-'DATA 2021'!E20</f>
        <v>0</v>
      </c>
      <c r="H20" s="241">
        <f>'DATA 2021'!H20-'DATA 2021'!F20</f>
        <v>0</v>
      </c>
      <c r="I20" s="242">
        <f>'DATA 2021'!I20-'DATA 2021'!G20</f>
        <v>0</v>
      </c>
      <c r="J20" s="241">
        <f>'DATA 2021'!J20-'DATA 2021'!H20</f>
        <v>0</v>
      </c>
      <c r="K20" s="242">
        <f>'DATA 2021'!K20-'DATA 2021'!I20</f>
        <v>0</v>
      </c>
      <c r="L20" s="241">
        <f>'DATA 2021'!L20-'DATA 2021'!J20</f>
        <v>0</v>
      </c>
      <c r="M20" s="242">
        <f>'DATA 2021'!M20-'DATA 2021'!K20</f>
        <v>0</v>
      </c>
      <c r="N20" s="276">
        <f>'DATA 2021'!N20-'DATA 2021'!L20</f>
        <v>0</v>
      </c>
      <c r="O20" s="277">
        <f>'DATA 2021'!O20-'DATA 2021'!M20</f>
        <v>0</v>
      </c>
      <c r="P20" s="276">
        <f>'DATA 2021'!P20-'DATA 2021'!N20</f>
        <v>0</v>
      </c>
      <c r="Q20" s="277">
        <f>'DATA 2021'!Q20-'DATA 2021'!O20</f>
        <v>0</v>
      </c>
      <c r="R20" s="273">
        <f>'DATA 2021'!R20-'DATA 2021'!P20</f>
        <v>0</v>
      </c>
      <c r="S20" s="275">
        <f>'DATA 2021'!S20-'DATA 2021'!Q20</f>
        <v>0</v>
      </c>
      <c r="T20" s="273">
        <f>'DATA 2021'!T20-'DATA 2021'!R20</f>
        <v>0</v>
      </c>
      <c r="U20" s="275">
        <f>'DATA 2021'!U20-'DATA 2021'!S20</f>
        <v>0</v>
      </c>
      <c r="V20" s="241">
        <f>'DATA 2021'!V20-'DATA 2021'!T20</f>
        <v>0</v>
      </c>
      <c r="W20" s="242">
        <f>'DATA 2021'!W20-'DATA 2021'!U20</f>
        <v>0</v>
      </c>
      <c r="X20" s="241">
        <f>'DATA 2021'!X20-'DATA 2021'!V20</f>
        <v>0</v>
      </c>
      <c r="Y20" s="242">
        <f>'DATA 2021'!Y20-'DATA 2021'!W20</f>
        <v>0</v>
      </c>
      <c r="Z20" s="241">
        <f>'DATA 2021'!Z20-'DATA 2021'!X20</f>
        <v>0</v>
      </c>
      <c r="AA20" s="242">
        <f>'DATA 2021'!AA20-'DATA 2021'!Y20</f>
        <v>0</v>
      </c>
      <c r="AB20" s="276">
        <f>'DATA 2021'!AB20-'DATA 2021'!Z20</f>
        <v>0</v>
      </c>
      <c r="AC20" s="277">
        <f>'DATA 2021'!AC20-'DATA 2021'!AA20</f>
        <v>0</v>
      </c>
      <c r="AD20" s="276">
        <f>'DATA 2021'!AD20-'DATA 2021'!AB20</f>
        <v>0</v>
      </c>
      <c r="AE20" s="277">
        <f>'DATA 2021'!AE20-'DATA 2021'!AC20</f>
        <v>0</v>
      </c>
      <c r="AF20" s="273">
        <f>'DATA 2021'!AF20-'DATA 2021'!AD20</f>
        <v>0</v>
      </c>
      <c r="AG20" s="275">
        <f>'DATA 2021'!AG20-'DATA 2021'!AE20</f>
        <v>0</v>
      </c>
      <c r="AH20" s="273">
        <f>'DATA 2021'!AH20-'DATA 2021'!AF20</f>
        <v>0</v>
      </c>
      <c r="AI20" s="275">
        <f>'DATA 2021'!AI20-'DATA 2021'!AG20</f>
        <v>0</v>
      </c>
      <c r="AJ20" s="241">
        <f>'DATA 2021'!AJ20-'DATA 2021'!AH20</f>
        <v>0</v>
      </c>
      <c r="AK20" s="242">
        <f>'DATA 2021'!AK20-'DATA 2021'!AI20</f>
        <v>0</v>
      </c>
      <c r="AL20" s="237">
        <f>'DATA 2021'!AL20-'DATA 2021'!B20</f>
        <v>0</v>
      </c>
      <c r="AM20" s="240">
        <f>'DATA 2021'!AM20-'DATA 2021'!C20</f>
        <v>0</v>
      </c>
      <c r="AN20" s="233"/>
      <c r="AO20" s="234"/>
      <c r="AP20" s="233"/>
      <c r="AQ20" s="234"/>
      <c r="AR20" s="233"/>
      <c r="AS20" s="234"/>
      <c r="AT20" s="233"/>
      <c r="AU20" s="234"/>
      <c r="AV20" s="233"/>
      <c r="AW20" s="234"/>
      <c r="AX20" s="233"/>
      <c r="AY20" s="234"/>
      <c r="AZ20" s="233"/>
      <c r="BA20" s="234"/>
      <c r="BB20" s="233"/>
      <c r="BC20" s="234"/>
      <c r="BD20" s="233"/>
      <c r="BE20" s="234"/>
      <c r="BF20" s="233"/>
      <c r="BG20" s="234"/>
      <c r="BH20" s="233"/>
      <c r="BI20" s="234"/>
      <c r="BJ20" s="233"/>
      <c r="BK20" s="234"/>
      <c r="BL20" s="233"/>
      <c r="BM20" s="234"/>
    </row>
    <row r="21" spans="1:65" ht="21" customHeight="1">
      <c r="A21" s="114">
        <v>19</v>
      </c>
      <c r="B21" s="235">
        <f>'DATA 2021'!B21</f>
        <v>0</v>
      </c>
      <c r="C21" s="236">
        <f>'DATA 2021'!C21</f>
        <v>0</v>
      </c>
      <c r="D21" s="273">
        <f>'DATA 2021'!D21-'DATA 2021'!B21</f>
        <v>0</v>
      </c>
      <c r="E21" s="275">
        <f>'DATA 2021'!E21-'DATA 2021'!C21</f>
        <v>0</v>
      </c>
      <c r="F21" s="273">
        <f>'DATA 2021'!F21-'DATA 2021'!D21</f>
        <v>0</v>
      </c>
      <c r="G21" s="275">
        <f>'DATA 2021'!G21-'DATA 2021'!E21</f>
        <v>0</v>
      </c>
      <c r="H21" s="241">
        <f>'DATA 2021'!H21-'DATA 2021'!F21</f>
        <v>0</v>
      </c>
      <c r="I21" s="242">
        <f>'DATA 2021'!I21-'DATA 2021'!G21</f>
        <v>0</v>
      </c>
      <c r="J21" s="241">
        <f>'DATA 2021'!J21-'DATA 2021'!H21</f>
        <v>0</v>
      </c>
      <c r="K21" s="242">
        <f>'DATA 2021'!K21-'DATA 2021'!I21</f>
        <v>0</v>
      </c>
      <c r="L21" s="241">
        <f>'DATA 2021'!L21-'DATA 2021'!J21</f>
        <v>0</v>
      </c>
      <c r="M21" s="242">
        <f>'DATA 2021'!M21-'DATA 2021'!K21</f>
        <v>0</v>
      </c>
      <c r="N21" s="276">
        <f>'DATA 2021'!N21-'DATA 2021'!L21</f>
        <v>0</v>
      </c>
      <c r="O21" s="277">
        <f>'DATA 2021'!O21-'DATA 2021'!M21</f>
        <v>0</v>
      </c>
      <c r="P21" s="276">
        <f>'DATA 2021'!P21-'DATA 2021'!N21</f>
        <v>0</v>
      </c>
      <c r="Q21" s="277">
        <f>'DATA 2021'!Q21-'DATA 2021'!O21</f>
        <v>0</v>
      </c>
      <c r="R21" s="273">
        <f>'DATA 2021'!R21-'DATA 2021'!P21</f>
        <v>0</v>
      </c>
      <c r="S21" s="275">
        <f>'DATA 2021'!S21-'DATA 2021'!Q21</f>
        <v>0</v>
      </c>
      <c r="T21" s="273">
        <f>'DATA 2021'!T21-'DATA 2021'!R21</f>
        <v>0</v>
      </c>
      <c r="U21" s="275">
        <f>'DATA 2021'!U21-'DATA 2021'!S21</f>
        <v>0</v>
      </c>
      <c r="V21" s="241">
        <f>'DATA 2021'!V21-'DATA 2021'!T21</f>
        <v>0</v>
      </c>
      <c r="W21" s="242">
        <f>'DATA 2021'!W21-'DATA 2021'!U21</f>
        <v>0</v>
      </c>
      <c r="X21" s="241">
        <f>'DATA 2021'!X21-'DATA 2021'!V21</f>
        <v>0</v>
      </c>
      <c r="Y21" s="242">
        <f>'DATA 2021'!Y21-'DATA 2021'!W21</f>
        <v>0</v>
      </c>
      <c r="Z21" s="241">
        <f>'DATA 2021'!Z21-'DATA 2021'!X21</f>
        <v>0</v>
      </c>
      <c r="AA21" s="242">
        <f>'DATA 2021'!AA21-'DATA 2021'!Y21</f>
        <v>0</v>
      </c>
      <c r="AB21" s="276">
        <f>'DATA 2021'!AB21-'DATA 2021'!Z21</f>
        <v>0</v>
      </c>
      <c r="AC21" s="277">
        <f>'DATA 2021'!AC21-'DATA 2021'!AA21</f>
        <v>0</v>
      </c>
      <c r="AD21" s="276">
        <f>'DATA 2021'!AD21-'DATA 2021'!AB21</f>
        <v>0</v>
      </c>
      <c r="AE21" s="277">
        <f>'DATA 2021'!AE21-'DATA 2021'!AC21</f>
        <v>0</v>
      </c>
      <c r="AF21" s="273">
        <f>'DATA 2021'!AF21-'DATA 2021'!AD21</f>
        <v>0</v>
      </c>
      <c r="AG21" s="275">
        <f>'DATA 2021'!AG21-'DATA 2021'!AE21</f>
        <v>0</v>
      </c>
      <c r="AH21" s="273">
        <f>'DATA 2021'!AH21-'DATA 2021'!AF21</f>
        <v>0</v>
      </c>
      <c r="AI21" s="275">
        <f>'DATA 2021'!AI21-'DATA 2021'!AG21</f>
        <v>0</v>
      </c>
      <c r="AJ21" s="241">
        <f>'DATA 2021'!AJ21-'DATA 2021'!AH21</f>
        <v>0</v>
      </c>
      <c r="AK21" s="242">
        <f>'DATA 2021'!AK21-'DATA 2021'!AI21</f>
        <v>0</v>
      </c>
      <c r="AL21" s="241">
        <f>'DATA 2021'!AL21-'DATA 2021'!AJ21</f>
        <v>0</v>
      </c>
      <c r="AM21" s="242">
        <f>'DATA 2021'!AM21-'DATA 2021'!AK21</f>
        <v>0</v>
      </c>
      <c r="AN21" s="237">
        <f>'DATA 2021'!AN21-'DATA 2021'!B21</f>
        <v>0</v>
      </c>
      <c r="AO21" s="240">
        <f>'DATA 2021'!AO21-'DATA 2021'!C21</f>
        <v>0</v>
      </c>
      <c r="AP21" s="233"/>
      <c r="AQ21" s="234"/>
      <c r="AR21" s="233"/>
      <c r="AS21" s="234"/>
      <c r="AT21" s="233"/>
      <c r="AU21" s="234"/>
      <c r="AV21" s="233"/>
      <c r="AW21" s="234"/>
      <c r="AX21" s="233"/>
      <c r="AY21" s="234"/>
      <c r="AZ21" s="233"/>
      <c r="BA21" s="234"/>
      <c r="BB21" s="233"/>
      <c r="BC21" s="234"/>
      <c r="BD21" s="233"/>
      <c r="BE21" s="234"/>
      <c r="BF21" s="233"/>
      <c r="BG21" s="234"/>
      <c r="BH21" s="233"/>
      <c r="BI21" s="234"/>
      <c r="BJ21" s="233"/>
      <c r="BK21" s="234"/>
      <c r="BL21" s="233"/>
      <c r="BM21" s="234"/>
    </row>
    <row r="22" spans="1:65" ht="21" customHeight="1">
      <c r="A22" s="114">
        <v>20</v>
      </c>
      <c r="B22" s="235">
        <f>'DATA 2021'!B22</f>
        <v>0</v>
      </c>
      <c r="C22" s="236">
        <f>'DATA 2021'!C22</f>
        <v>0</v>
      </c>
      <c r="D22" s="273">
        <f>'DATA 2021'!D22-'DATA 2021'!B22</f>
        <v>0</v>
      </c>
      <c r="E22" s="275">
        <f>'DATA 2021'!E22-'DATA 2021'!C22</f>
        <v>0</v>
      </c>
      <c r="F22" s="273">
        <f>'DATA 2021'!F22-'DATA 2021'!D22</f>
        <v>0</v>
      </c>
      <c r="G22" s="275">
        <f>'DATA 2021'!G22-'DATA 2021'!E22</f>
        <v>0</v>
      </c>
      <c r="H22" s="241">
        <f>'DATA 2021'!H22-'DATA 2021'!F22</f>
        <v>0</v>
      </c>
      <c r="I22" s="242">
        <f>'DATA 2021'!I22-'DATA 2021'!G22</f>
        <v>0</v>
      </c>
      <c r="J22" s="241">
        <f>'DATA 2021'!J22-'DATA 2021'!H22</f>
        <v>0</v>
      </c>
      <c r="K22" s="242">
        <f>'DATA 2021'!K22-'DATA 2021'!I22</f>
        <v>0</v>
      </c>
      <c r="L22" s="241">
        <f>'DATA 2021'!L22-'DATA 2021'!J22</f>
        <v>0</v>
      </c>
      <c r="M22" s="242">
        <f>'DATA 2021'!M22-'DATA 2021'!K22</f>
        <v>0</v>
      </c>
      <c r="N22" s="276">
        <f>'DATA 2021'!N22-'DATA 2021'!L22</f>
        <v>0</v>
      </c>
      <c r="O22" s="277">
        <f>'DATA 2021'!O22-'DATA 2021'!M22</f>
        <v>0</v>
      </c>
      <c r="P22" s="276">
        <f>'DATA 2021'!P22-'DATA 2021'!N22</f>
        <v>0</v>
      </c>
      <c r="Q22" s="277">
        <f>'DATA 2021'!Q22-'DATA 2021'!O22</f>
        <v>0</v>
      </c>
      <c r="R22" s="273">
        <f>'DATA 2021'!R22-'DATA 2021'!P22</f>
        <v>0</v>
      </c>
      <c r="S22" s="275">
        <f>'DATA 2021'!S22-'DATA 2021'!Q22</f>
        <v>0</v>
      </c>
      <c r="T22" s="273">
        <f>'DATA 2021'!T22-'DATA 2021'!R22</f>
        <v>0</v>
      </c>
      <c r="U22" s="275">
        <f>'DATA 2021'!U22-'DATA 2021'!S22</f>
        <v>0</v>
      </c>
      <c r="V22" s="241">
        <f>'DATA 2021'!V22-'DATA 2021'!T22</f>
        <v>0</v>
      </c>
      <c r="W22" s="242">
        <f>'DATA 2021'!W22-'DATA 2021'!U22</f>
        <v>0</v>
      </c>
      <c r="X22" s="241">
        <f>'DATA 2021'!X22-'DATA 2021'!V22</f>
        <v>0</v>
      </c>
      <c r="Y22" s="242">
        <f>'DATA 2021'!Y22-'DATA 2021'!W22</f>
        <v>0</v>
      </c>
      <c r="Z22" s="241">
        <f>'DATA 2021'!Z22-'DATA 2021'!X22</f>
        <v>0</v>
      </c>
      <c r="AA22" s="242">
        <f>'DATA 2021'!AA22-'DATA 2021'!Y22</f>
        <v>0</v>
      </c>
      <c r="AB22" s="276">
        <f>'DATA 2021'!AB22-'DATA 2021'!Z22</f>
        <v>0</v>
      </c>
      <c r="AC22" s="277">
        <f>'DATA 2021'!AC22-'DATA 2021'!AA22</f>
        <v>0</v>
      </c>
      <c r="AD22" s="276">
        <f>'DATA 2021'!AD22-'DATA 2021'!AB22</f>
        <v>0</v>
      </c>
      <c r="AE22" s="277">
        <f>'DATA 2021'!AE22-'DATA 2021'!AC22</f>
        <v>0</v>
      </c>
      <c r="AF22" s="273">
        <f>'DATA 2021'!AF22-'DATA 2021'!AD22</f>
        <v>0</v>
      </c>
      <c r="AG22" s="275">
        <f>'DATA 2021'!AG22-'DATA 2021'!AE22</f>
        <v>0</v>
      </c>
      <c r="AH22" s="273">
        <f>'DATA 2021'!AH22-'DATA 2021'!AF22</f>
        <v>0</v>
      </c>
      <c r="AI22" s="275">
        <f>'DATA 2021'!AI22-'DATA 2021'!AG22</f>
        <v>0</v>
      </c>
      <c r="AJ22" s="241">
        <f>'DATA 2021'!AJ22-'DATA 2021'!AH22</f>
        <v>0</v>
      </c>
      <c r="AK22" s="242">
        <f>'DATA 2021'!AK22-'DATA 2021'!AI22</f>
        <v>0</v>
      </c>
      <c r="AL22" s="241">
        <f>'DATA 2021'!AL22-'DATA 2021'!AJ22</f>
        <v>0</v>
      </c>
      <c r="AM22" s="242">
        <f>'DATA 2021'!AM22-'DATA 2021'!AK22</f>
        <v>0</v>
      </c>
      <c r="AN22" s="241">
        <f>'DATA 2021'!AN22-'DATA 2021'!AL22</f>
        <v>0</v>
      </c>
      <c r="AO22" s="242">
        <f>'DATA 2021'!AO22-'DATA 2021'!AM22</f>
        <v>0</v>
      </c>
      <c r="AP22" s="237">
        <f>'DATA 2021'!AP22-'DATA 2021'!B22</f>
        <v>0</v>
      </c>
      <c r="AQ22" s="240">
        <f>'DATA 2021'!AQ22-'DATA 2021'!C22</f>
        <v>0</v>
      </c>
      <c r="AR22" s="233"/>
      <c r="AS22" s="234"/>
      <c r="AT22" s="233"/>
      <c r="AU22" s="234"/>
      <c r="AV22" s="233"/>
      <c r="AW22" s="234"/>
      <c r="AX22" s="233"/>
      <c r="AY22" s="234"/>
      <c r="AZ22" s="233"/>
      <c r="BA22" s="234"/>
      <c r="BB22" s="233"/>
      <c r="BC22" s="234"/>
      <c r="BD22" s="233"/>
      <c r="BE22" s="234"/>
      <c r="BF22" s="233"/>
      <c r="BG22" s="234"/>
      <c r="BH22" s="233"/>
      <c r="BI22" s="234"/>
      <c r="BJ22" s="233"/>
      <c r="BK22" s="234"/>
      <c r="BL22" s="233"/>
      <c r="BM22" s="234"/>
    </row>
    <row r="23" spans="1:65" ht="21" customHeight="1">
      <c r="A23" s="114">
        <v>21</v>
      </c>
      <c r="B23" s="235">
        <f>'DATA 2021'!B23</f>
        <v>0</v>
      </c>
      <c r="C23" s="236">
        <f>'DATA 2021'!C23</f>
        <v>0</v>
      </c>
      <c r="D23" s="273">
        <f>'DATA 2021'!D23-'DATA 2021'!B23</f>
        <v>0</v>
      </c>
      <c r="E23" s="275">
        <f>'DATA 2021'!E23-'DATA 2021'!C23</f>
        <v>0</v>
      </c>
      <c r="F23" s="273">
        <f>'DATA 2021'!F23-'DATA 2021'!D23</f>
        <v>0</v>
      </c>
      <c r="G23" s="275">
        <f>'DATA 2021'!G23-'DATA 2021'!E23</f>
        <v>0</v>
      </c>
      <c r="H23" s="241">
        <f>'DATA 2021'!H23-'DATA 2021'!F23</f>
        <v>0</v>
      </c>
      <c r="I23" s="242">
        <f>'DATA 2021'!I23-'DATA 2021'!G23</f>
        <v>0</v>
      </c>
      <c r="J23" s="241">
        <f>'DATA 2021'!J23-'DATA 2021'!H23</f>
        <v>0</v>
      </c>
      <c r="K23" s="242">
        <f>'DATA 2021'!K23-'DATA 2021'!I23</f>
        <v>0</v>
      </c>
      <c r="L23" s="241">
        <f>'DATA 2021'!L23-'DATA 2021'!J23</f>
        <v>0</v>
      </c>
      <c r="M23" s="242">
        <f>'DATA 2021'!M23-'DATA 2021'!K23</f>
        <v>0</v>
      </c>
      <c r="N23" s="276">
        <f>'DATA 2021'!N23-'DATA 2021'!L23</f>
        <v>0</v>
      </c>
      <c r="O23" s="277">
        <f>'DATA 2021'!O23-'DATA 2021'!M23</f>
        <v>0</v>
      </c>
      <c r="P23" s="276">
        <f>'DATA 2021'!P23-'DATA 2021'!N23</f>
        <v>0</v>
      </c>
      <c r="Q23" s="277">
        <f>'DATA 2021'!Q23-'DATA 2021'!O23</f>
        <v>0</v>
      </c>
      <c r="R23" s="273">
        <f>'DATA 2021'!R23-'DATA 2021'!P23</f>
        <v>0</v>
      </c>
      <c r="S23" s="275">
        <f>'DATA 2021'!S23-'DATA 2021'!Q23</f>
        <v>0</v>
      </c>
      <c r="T23" s="273">
        <f>'DATA 2021'!T23-'DATA 2021'!R23</f>
        <v>0</v>
      </c>
      <c r="U23" s="275">
        <f>'DATA 2021'!U23-'DATA 2021'!S23</f>
        <v>0</v>
      </c>
      <c r="V23" s="241">
        <f>'DATA 2021'!V23-'DATA 2021'!T23</f>
        <v>0</v>
      </c>
      <c r="W23" s="242">
        <f>'DATA 2021'!W23-'DATA 2021'!U23</f>
        <v>0</v>
      </c>
      <c r="X23" s="241">
        <f>'DATA 2021'!X23-'DATA 2021'!V23</f>
        <v>0</v>
      </c>
      <c r="Y23" s="242">
        <f>'DATA 2021'!Y23-'DATA 2021'!W23</f>
        <v>0</v>
      </c>
      <c r="Z23" s="241">
        <f>'DATA 2021'!Z23-'DATA 2021'!X23</f>
        <v>0</v>
      </c>
      <c r="AA23" s="242">
        <f>'DATA 2021'!AA23-'DATA 2021'!Y23</f>
        <v>0</v>
      </c>
      <c r="AB23" s="276">
        <f>'DATA 2021'!AB23-'DATA 2021'!Z23</f>
        <v>0</v>
      </c>
      <c r="AC23" s="277">
        <f>'DATA 2021'!AC23-'DATA 2021'!AA23</f>
        <v>0</v>
      </c>
      <c r="AD23" s="276">
        <f>'DATA 2021'!AD23-'DATA 2021'!AB23</f>
        <v>0</v>
      </c>
      <c r="AE23" s="277">
        <f>'DATA 2021'!AE23-'DATA 2021'!AC23</f>
        <v>0</v>
      </c>
      <c r="AF23" s="273">
        <f>'DATA 2021'!AF23-'DATA 2021'!AD23</f>
        <v>0</v>
      </c>
      <c r="AG23" s="275">
        <f>'DATA 2021'!AG23-'DATA 2021'!AE23</f>
        <v>0</v>
      </c>
      <c r="AH23" s="273">
        <f>'DATA 2021'!AH23-'DATA 2021'!AF23</f>
        <v>0</v>
      </c>
      <c r="AI23" s="275">
        <f>'DATA 2021'!AI23-'DATA 2021'!AG23</f>
        <v>0</v>
      </c>
      <c r="AJ23" s="241">
        <f>'DATA 2021'!AJ23-'DATA 2021'!AH23</f>
        <v>0</v>
      </c>
      <c r="AK23" s="242">
        <f>'DATA 2021'!AK23-'DATA 2021'!AI23</f>
        <v>0</v>
      </c>
      <c r="AL23" s="241">
        <f>'DATA 2021'!AL23-'DATA 2021'!AJ23</f>
        <v>0</v>
      </c>
      <c r="AM23" s="242">
        <f>'DATA 2021'!AM23-'DATA 2021'!AK23</f>
        <v>0</v>
      </c>
      <c r="AN23" s="241">
        <f>'DATA 2021'!AN23-'DATA 2021'!AL23</f>
        <v>0</v>
      </c>
      <c r="AO23" s="242">
        <f>'DATA 2021'!AO23-'DATA 2021'!AM23</f>
        <v>0</v>
      </c>
      <c r="AP23" s="276">
        <f>'DATA 2021'!AP23-'DATA 2021'!AN23</f>
        <v>0</v>
      </c>
      <c r="AQ23" s="277">
        <f>'DATA 2021'!AQ23-'DATA 2021'!AO23</f>
        <v>0</v>
      </c>
      <c r="AR23" s="237">
        <f>'DATA 2021'!AR23-'DATA 2021'!B23</f>
        <v>0</v>
      </c>
      <c r="AS23" s="240">
        <f>'DATA 2021'!AS23-'DATA 2021'!C23</f>
        <v>0</v>
      </c>
      <c r="AT23" s="233"/>
      <c r="AU23" s="234"/>
      <c r="AV23" s="233"/>
      <c r="AW23" s="234"/>
      <c r="AX23" s="233"/>
      <c r="AY23" s="234"/>
      <c r="AZ23" s="233"/>
      <c r="BA23" s="234"/>
      <c r="BB23" s="233"/>
      <c r="BC23" s="234"/>
      <c r="BD23" s="233"/>
      <c r="BE23" s="234"/>
      <c r="BF23" s="233"/>
      <c r="BG23" s="234"/>
      <c r="BH23" s="233"/>
      <c r="BI23" s="234"/>
      <c r="BJ23" s="233"/>
      <c r="BK23" s="234"/>
      <c r="BL23" s="233"/>
      <c r="BM23" s="234"/>
    </row>
    <row r="24" spans="1:65" ht="21" customHeight="1">
      <c r="A24" s="114">
        <v>22</v>
      </c>
      <c r="B24" s="235">
        <f>'DATA 2021'!B24</f>
        <v>0</v>
      </c>
      <c r="C24" s="236">
        <f>'DATA 2021'!C24</f>
        <v>0</v>
      </c>
      <c r="D24" s="273">
        <f>'DATA 2021'!D24-'DATA 2021'!B24</f>
        <v>0</v>
      </c>
      <c r="E24" s="275">
        <f>'DATA 2021'!E24-'DATA 2021'!C24</f>
        <v>0</v>
      </c>
      <c r="F24" s="273">
        <f>'DATA 2021'!F24-'DATA 2021'!D24</f>
        <v>0</v>
      </c>
      <c r="G24" s="275">
        <f>'DATA 2021'!G24-'DATA 2021'!E24</f>
        <v>0</v>
      </c>
      <c r="H24" s="241">
        <f>'DATA 2021'!H24-'DATA 2021'!F24</f>
        <v>0</v>
      </c>
      <c r="I24" s="242">
        <f>'DATA 2021'!I24-'DATA 2021'!G24</f>
        <v>0</v>
      </c>
      <c r="J24" s="241">
        <f>'DATA 2021'!J24-'DATA 2021'!H24</f>
        <v>0</v>
      </c>
      <c r="K24" s="242">
        <f>'DATA 2021'!K24-'DATA 2021'!I24</f>
        <v>0</v>
      </c>
      <c r="L24" s="241">
        <f>'DATA 2021'!L24-'DATA 2021'!J24</f>
        <v>0</v>
      </c>
      <c r="M24" s="242">
        <f>'DATA 2021'!M24-'DATA 2021'!K24</f>
        <v>0</v>
      </c>
      <c r="N24" s="276">
        <f>'DATA 2021'!N24-'DATA 2021'!L24</f>
        <v>0</v>
      </c>
      <c r="O24" s="277">
        <f>'DATA 2021'!O24-'DATA 2021'!M24</f>
        <v>0</v>
      </c>
      <c r="P24" s="276">
        <f>'DATA 2021'!P24-'DATA 2021'!N24</f>
        <v>0</v>
      </c>
      <c r="Q24" s="277">
        <f>'DATA 2021'!Q24-'DATA 2021'!O24</f>
        <v>0</v>
      </c>
      <c r="R24" s="273">
        <f>'DATA 2021'!R24-'DATA 2021'!P24</f>
        <v>0</v>
      </c>
      <c r="S24" s="275">
        <f>'DATA 2021'!S24-'DATA 2021'!Q24</f>
        <v>0</v>
      </c>
      <c r="T24" s="273">
        <f>'DATA 2021'!T24-'DATA 2021'!R24</f>
        <v>0</v>
      </c>
      <c r="U24" s="275">
        <f>'DATA 2021'!U24-'DATA 2021'!S24</f>
        <v>0</v>
      </c>
      <c r="V24" s="241">
        <f>'DATA 2021'!V24-'DATA 2021'!T24</f>
        <v>0</v>
      </c>
      <c r="W24" s="242">
        <f>'DATA 2021'!W24-'DATA 2021'!U24</f>
        <v>0</v>
      </c>
      <c r="X24" s="241">
        <f>'DATA 2021'!X24-'DATA 2021'!V24</f>
        <v>0</v>
      </c>
      <c r="Y24" s="242">
        <f>'DATA 2021'!Y24-'DATA 2021'!W24</f>
        <v>0</v>
      </c>
      <c r="Z24" s="241">
        <f>'DATA 2021'!Z24-'DATA 2021'!X24</f>
        <v>0</v>
      </c>
      <c r="AA24" s="242">
        <f>'DATA 2021'!AA24-'DATA 2021'!Y24</f>
        <v>0</v>
      </c>
      <c r="AB24" s="276">
        <f>'DATA 2021'!AB24-'DATA 2021'!Z24</f>
        <v>0</v>
      </c>
      <c r="AC24" s="277">
        <f>'DATA 2021'!AC24-'DATA 2021'!AA24</f>
        <v>0</v>
      </c>
      <c r="AD24" s="276">
        <f>'DATA 2021'!AD24-'DATA 2021'!AB24</f>
        <v>0</v>
      </c>
      <c r="AE24" s="277">
        <f>'DATA 2021'!AE24-'DATA 2021'!AC24</f>
        <v>0</v>
      </c>
      <c r="AF24" s="273">
        <f>'DATA 2021'!AF24-'DATA 2021'!AD24</f>
        <v>0</v>
      </c>
      <c r="AG24" s="275">
        <f>'DATA 2021'!AG24-'DATA 2021'!AE24</f>
        <v>0</v>
      </c>
      <c r="AH24" s="273">
        <f>'DATA 2021'!AH24-'DATA 2021'!AF24</f>
        <v>0</v>
      </c>
      <c r="AI24" s="275">
        <f>'DATA 2021'!AI24-'DATA 2021'!AG24</f>
        <v>0</v>
      </c>
      <c r="AJ24" s="241">
        <f>'DATA 2021'!AJ24-'DATA 2021'!AH24</f>
        <v>0</v>
      </c>
      <c r="AK24" s="242">
        <f>'DATA 2021'!AK24-'DATA 2021'!AI24</f>
        <v>0</v>
      </c>
      <c r="AL24" s="241">
        <f>'DATA 2021'!AL24-'DATA 2021'!AJ24</f>
        <v>0</v>
      </c>
      <c r="AM24" s="242">
        <f>'DATA 2021'!AM24-'DATA 2021'!AK24</f>
        <v>0</v>
      </c>
      <c r="AN24" s="241">
        <f>'DATA 2021'!AN24-'DATA 2021'!AL24</f>
        <v>0</v>
      </c>
      <c r="AO24" s="242">
        <f>'DATA 2021'!AO24-'DATA 2021'!AM24</f>
        <v>0</v>
      </c>
      <c r="AP24" s="276">
        <f>'DATA 2021'!AP24-'DATA 2021'!AN24</f>
        <v>0</v>
      </c>
      <c r="AQ24" s="277">
        <f>'DATA 2021'!AQ24-'DATA 2021'!AO24</f>
        <v>0</v>
      </c>
      <c r="AR24" s="276">
        <f>'DATA 2021'!AR24-'DATA 2021'!AP24</f>
        <v>0</v>
      </c>
      <c r="AS24" s="277">
        <f>'DATA 2021'!AS24-'DATA 2021'!AQ24</f>
        <v>0</v>
      </c>
      <c r="AT24" s="237">
        <f>'DATA 2021'!AT24-'DATA 2021'!B24</f>
        <v>0</v>
      </c>
      <c r="AU24" s="240">
        <f>'DATA 2021'!AU24-'DATA 2021'!C24</f>
        <v>0</v>
      </c>
      <c r="AV24" s="233"/>
      <c r="AW24" s="234"/>
      <c r="AX24" s="233"/>
      <c r="AY24" s="234"/>
      <c r="AZ24" s="233"/>
      <c r="BA24" s="234"/>
      <c r="BB24" s="233"/>
      <c r="BC24" s="234"/>
      <c r="BD24" s="233"/>
      <c r="BE24" s="234"/>
      <c r="BF24" s="233"/>
      <c r="BG24" s="234"/>
      <c r="BH24" s="233"/>
      <c r="BI24" s="234"/>
      <c r="BJ24" s="233"/>
      <c r="BK24" s="234"/>
      <c r="BL24" s="233"/>
      <c r="BM24" s="234"/>
    </row>
    <row r="25" spans="1:65" ht="21" customHeight="1">
      <c r="A25" s="114">
        <v>23</v>
      </c>
      <c r="B25" s="235">
        <f>'DATA 2021'!B25</f>
        <v>0</v>
      </c>
      <c r="C25" s="236">
        <f>'DATA 2021'!C25</f>
        <v>0</v>
      </c>
      <c r="D25" s="273">
        <f>'DATA 2021'!D25-'DATA 2021'!B25</f>
        <v>0</v>
      </c>
      <c r="E25" s="275">
        <f>'DATA 2021'!E25-'DATA 2021'!C25</f>
        <v>0</v>
      </c>
      <c r="F25" s="273">
        <f>'DATA 2021'!F25-'DATA 2021'!D25</f>
        <v>0</v>
      </c>
      <c r="G25" s="275">
        <f>'DATA 2021'!G25-'DATA 2021'!E25</f>
        <v>0</v>
      </c>
      <c r="H25" s="241">
        <f>'DATA 2021'!H25-'DATA 2021'!F25</f>
        <v>0</v>
      </c>
      <c r="I25" s="242">
        <f>'DATA 2021'!I25-'DATA 2021'!G25</f>
        <v>0</v>
      </c>
      <c r="J25" s="241">
        <f>'DATA 2021'!J25-'DATA 2021'!H25</f>
        <v>0</v>
      </c>
      <c r="K25" s="242">
        <f>'DATA 2021'!K25-'DATA 2021'!I25</f>
        <v>0</v>
      </c>
      <c r="L25" s="241">
        <f>'DATA 2021'!L25-'DATA 2021'!J25</f>
        <v>0</v>
      </c>
      <c r="M25" s="242">
        <f>'DATA 2021'!M25-'DATA 2021'!K25</f>
        <v>0</v>
      </c>
      <c r="N25" s="276">
        <f>'DATA 2021'!N25-'DATA 2021'!L25</f>
        <v>0</v>
      </c>
      <c r="O25" s="277">
        <f>'DATA 2021'!O25-'DATA 2021'!M25</f>
        <v>0</v>
      </c>
      <c r="P25" s="276">
        <f>'DATA 2021'!P25-'DATA 2021'!N25</f>
        <v>0</v>
      </c>
      <c r="Q25" s="277">
        <f>'DATA 2021'!Q25-'DATA 2021'!O25</f>
        <v>0</v>
      </c>
      <c r="R25" s="273">
        <f>'DATA 2021'!R25-'DATA 2021'!P25</f>
        <v>0</v>
      </c>
      <c r="S25" s="275">
        <f>'DATA 2021'!S25-'DATA 2021'!Q25</f>
        <v>0</v>
      </c>
      <c r="T25" s="273">
        <f>'DATA 2021'!T25-'DATA 2021'!R25</f>
        <v>0</v>
      </c>
      <c r="U25" s="275">
        <f>'DATA 2021'!U25-'DATA 2021'!S25</f>
        <v>0</v>
      </c>
      <c r="V25" s="241">
        <f>'DATA 2021'!V25-'DATA 2021'!T25</f>
        <v>0</v>
      </c>
      <c r="W25" s="242">
        <f>'DATA 2021'!W25-'DATA 2021'!U25</f>
        <v>0</v>
      </c>
      <c r="X25" s="241">
        <f>'DATA 2021'!X25-'DATA 2021'!V25</f>
        <v>0</v>
      </c>
      <c r="Y25" s="242">
        <f>'DATA 2021'!Y25-'DATA 2021'!W25</f>
        <v>0</v>
      </c>
      <c r="Z25" s="241">
        <f>'DATA 2021'!Z25-'DATA 2021'!X25</f>
        <v>0</v>
      </c>
      <c r="AA25" s="242">
        <f>'DATA 2021'!AA25-'DATA 2021'!Y25</f>
        <v>0</v>
      </c>
      <c r="AB25" s="276">
        <f>'DATA 2021'!AB25-'DATA 2021'!Z25</f>
        <v>0</v>
      </c>
      <c r="AC25" s="277">
        <f>'DATA 2021'!AC25-'DATA 2021'!AA25</f>
        <v>0</v>
      </c>
      <c r="AD25" s="276">
        <f>'DATA 2021'!AD25-'DATA 2021'!AB25</f>
        <v>0</v>
      </c>
      <c r="AE25" s="277">
        <f>'DATA 2021'!AE25-'DATA 2021'!AC25</f>
        <v>0</v>
      </c>
      <c r="AF25" s="273">
        <f>'DATA 2021'!AF25-'DATA 2021'!AD25</f>
        <v>0</v>
      </c>
      <c r="AG25" s="275">
        <f>'DATA 2021'!AG25-'DATA 2021'!AE25</f>
        <v>0</v>
      </c>
      <c r="AH25" s="273">
        <f>'DATA 2021'!AH25-'DATA 2021'!AF25</f>
        <v>0</v>
      </c>
      <c r="AI25" s="275">
        <f>'DATA 2021'!AI25-'DATA 2021'!AG25</f>
        <v>0</v>
      </c>
      <c r="AJ25" s="241">
        <f>'DATA 2021'!AJ25-'DATA 2021'!AH25</f>
        <v>0</v>
      </c>
      <c r="AK25" s="242">
        <f>'DATA 2021'!AK25-'DATA 2021'!AI25</f>
        <v>0</v>
      </c>
      <c r="AL25" s="241">
        <f>'DATA 2021'!AL25-'DATA 2021'!AJ25</f>
        <v>0</v>
      </c>
      <c r="AM25" s="242">
        <f>'DATA 2021'!AM25-'DATA 2021'!AK25</f>
        <v>0</v>
      </c>
      <c r="AN25" s="241">
        <f>'DATA 2021'!AN25-'DATA 2021'!AL25</f>
        <v>0</v>
      </c>
      <c r="AO25" s="242">
        <f>'DATA 2021'!AO25-'DATA 2021'!AM25</f>
        <v>0</v>
      </c>
      <c r="AP25" s="276">
        <f>'DATA 2021'!AP25-'DATA 2021'!AN25</f>
        <v>0</v>
      </c>
      <c r="AQ25" s="277">
        <f>'DATA 2021'!AQ25-'DATA 2021'!AO25</f>
        <v>0</v>
      </c>
      <c r="AR25" s="276">
        <f>'DATA 2021'!AR25-'DATA 2021'!AP25</f>
        <v>0</v>
      </c>
      <c r="AS25" s="277">
        <f>'DATA 2021'!AS25-'DATA 2021'!AQ25</f>
        <v>0</v>
      </c>
      <c r="AT25" s="273">
        <f>'DATA 2021'!AT25-'DATA 2021'!AR25</f>
        <v>0</v>
      </c>
      <c r="AU25" s="275">
        <f>'DATA 2021'!AU25-'DATA 2021'!AS25</f>
        <v>0</v>
      </c>
      <c r="AV25" s="237">
        <f>'DATA 2021'!AV25-'DATA 2021'!B25</f>
        <v>0</v>
      </c>
      <c r="AW25" s="240">
        <f>'DATA 2021'!AW25-'DATA 2021'!C25</f>
        <v>0</v>
      </c>
      <c r="AX25" s="243"/>
      <c r="AY25" s="244"/>
      <c r="AZ25" s="233"/>
      <c r="BA25" s="234"/>
      <c r="BB25" s="233"/>
      <c r="BC25" s="234"/>
      <c r="BD25" s="233"/>
      <c r="BE25" s="234"/>
      <c r="BF25" s="233"/>
      <c r="BG25" s="234"/>
      <c r="BH25" s="233"/>
      <c r="BI25" s="234"/>
      <c r="BJ25" s="233"/>
      <c r="BK25" s="234"/>
      <c r="BL25" s="233"/>
      <c r="BM25" s="234"/>
    </row>
    <row r="26" spans="1:65" ht="21" customHeight="1">
      <c r="A26" s="114">
        <v>24</v>
      </c>
      <c r="B26" s="235">
        <f>'DATA 2021'!B26</f>
        <v>0</v>
      </c>
      <c r="C26" s="236">
        <f>'DATA 2021'!C26</f>
        <v>0</v>
      </c>
      <c r="D26" s="273">
        <f>'DATA 2021'!D26-'DATA 2021'!B26</f>
        <v>0</v>
      </c>
      <c r="E26" s="275">
        <f>'DATA 2021'!E26-'DATA 2021'!C26</f>
        <v>0</v>
      </c>
      <c r="F26" s="273">
        <f>'DATA 2021'!F26-'DATA 2021'!D26</f>
        <v>0</v>
      </c>
      <c r="G26" s="275">
        <f>'DATA 2021'!G26-'DATA 2021'!E26</f>
        <v>0</v>
      </c>
      <c r="H26" s="241">
        <f>'DATA 2021'!H26-'DATA 2021'!F26</f>
        <v>0</v>
      </c>
      <c r="I26" s="242">
        <f>'DATA 2021'!I26-'DATA 2021'!G26</f>
        <v>0</v>
      </c>
      <c r="J26" s="241">
        <f>'DATA 2021'!J26-'DATA 2021'!H26</f>
        <v>0</v>
      </c>
      <c r="K26" s="242">
        <f>'DATA 2021'!K26-'DATA 2021'!I26</f>
        <v>0</v>
      </c>
      <c r="L26" s="241">
        <f>'DATA 2021'!L26-'DATA 2021'!J26</f>
        <v>0</v>
      </c>
      <c r="M26" s="242">
        <f>'DATA 2021'!M26-'DATA 2021'!K26</f>
        <v>0</v>
      </c>
      <c r="N26" s="276">
        <f>'DATA 2021'!N26-'DATA 2021'!L26</f>
        <v>0</v>
      </c>
      <c r="O26" s="277">
        <f>'DATA 2021'!O26-'DATA 2021'!M26</f>
        <v>0</v>
      </c>
      <c r="P26" s="276">
        <f>'DATA 2021'!P26-'DATA 2021'!N26</f>
        <v>0</v>
      </c>
      <c r="Q26" s="277">
        <f>'DATA 2021'!Q26-'DATA 2021'!O26</f>
        <v>0</v>
      </c>
      <c r="R26" s="273">
        <f>'DATA 2021'!R26-'DATA 2021'!P26</f>
        <v>0</v>
      </c>
      <c r="S26" s="275">
        <f>'DATA 2021'!S26-'DATA 2021'!Q26</f>
        <v>0</v>
      </c>
      <c r="T26" s="273">
        <f>'DATA 2021'!T26-'DATA 2021'!R26</f>
        <v>0</v>
      </c>
      <c r="U26" s="275">
        <f>'DATA 2021'!U26-'DATA 2021'!S26</f>
        <v>0</v>
      </c>
      <c r="V26" s="241">
        <f>'DATA 2021'!V26-'DATA 2021'!T26</f>
        <v>0</v>
      </c>
      <c r="W26" s="242">
        <f>'DATA 2021'!W26-'DATA 2021'!U26</f>
        <v>0</v>
      </c>
      <c r="X26" s="241">
        <f>'DATA 2021'!X26-'DATA 2021'!V26</f>
        <v>0</v>
      </c>
      <c r="Y26" s="242">
        <f>'DATA 2021'!Y26-'DATA 2021'!W26</f>
        <v>0</v>
      </c>
      <c r="Z26" s="241">
        <f>'DATA 2021'!Z26-'DATA 2021'!X26</f>
        <v>0</v>
      </c>
      <c r="AA26" s="242">
        <f>'DATA 2021'!AA26-'DATA 2021'!Y26</f>
        <v>0</v>
      </c>
      <c r="AB26" s="276">
        <f>'DATA 2021'!AB26-'DATA 2021'!Z26</f>
        <v>0</v>
      </c>
      <c r="AC26" s="277">
        <f>'DATA 2021'!AC26-'DATA 2021'!AA26</f>
        <v>0</v>
      </c>
      <c r="AD26" s="276">
        <f>'DATA 2021'!AD26-'DATA 2021'!AB26</f>
        <v>0</v>
      </c>
      <c r="AE26" s="277">
        <f>'DATA 2021'!AE26-'DATA 2021'!AC26</f>
        <v>0</v>
      </c>
      <c r="AF26" s="273">
        <f>'DATA 2021'!AF26-'DATA 2021'!AD26</f>
        <v>0</v>
      </c>
      <c r="AG26" s="275">
        <f>'DATA 2021'!AG26-'DATA 2021'!AE26</f>
        <v>0</v>
      </c>
      <c r="AH26" s="273">
        <f>'DATA 2021'!AH26-'DATA 2021'!AF26</f>
        <v>0</v>
      </c>
      <c r="AI26" s="275">
        <f>'DATA 2021'!AI26-'DATA 2021'!AG26</f>
        <v>0</v>
      </c>
      <c r="AJ26" s="241">
        <f>'DATA 2021'!AJ26-'DATA 2021'!AH26</f>
        <v>0</v>
      </c>
      <c r="AK26" s="242">
        <f>'DATA 2021'!AK26-'DATA 2021'!AI26</f>
        <v>0</v>
      </c>
      <c r="AL26" s="241">
        <f>'DATA 2021'!AL26-'DATA 2021'!AJ26</f>
        <v>0</v>
      </c>
      <c r="AM26" s="242">
        <f>'DATA 2021'!AM26-'DATA 2021'!AK26</f>
        <v>0</v>
      </c>
      <c r="AN26" s="241">
        <f>'DATA 2021'!AN26-'DATA 2021'!AL26</f>
        <v>0</v>
      </c>
      <c r="AO26" s="242">
        <f>'DATA 2021'!AO26-'DATA 2021'!AM26</f>
        <v>0</v>
      </c>
      <c r="AP26" s="276">
        <f>'DATA 2021'!AP26-'DATA 2021'!AN26</f>
        <v>0</v>
      </c>
      <c r="AQ26" s="277">
        <f>'DATA 2021'!AQ26-'DATA 2021'!AO26</f>
        <v>0</v>
      </c>
      <c r="AR26" s="276">
        <f>'DATA 2021'!AR26-'DATA 2021'!AP26</f>
        <v>0</v>
      </c>
      <c r="AS26" s="277">
        <f>'DATA 2021'!AS26-'DATA 2021'!AQ26</f>
        <v>0</v>
      </c>
      <c r="AT26" s="273">
        <f>'DATA 2021'!AT26-'DATA 2021'!AR26</f>
        <v>0</v>
      </c>
      <c r="AU26" s="275">
        <f>'DATA 2021'!AU26-'DATA 2021'!AS26</f>
        <v>0</v>
      </c>
      <c r="AV26" s="273">
        <f>'DATA 2021'!AV26-'DATA 2021'!AT26</f>
        <v>0</v>
      </c>
      <c r="AW26" s="275">
        <f>'DATA 2021'!AW26-'DATA 2021'!AU26</f>
        <v>0</v>
      </c>
      <c r="AX26" s="245">
        <f>'DATA 2021'!AX26-'DATA 2021'!B26</f>
        <v>0</v>
      </c>
      <c r="AY26" s="246">
        <f>'DATA 2021'!AY26-'DATA 2021'!C26</f>
        <v>0</v>
      </c>
      <c r="AZ26" s="247"/>
      <c r="BA26" s="234"/>
      <c r="BB26" s="233"/>
      <c r="BC26" s="234"/>
      <c r="BD26" s="233"/>
      <c r="BE26" s="234"/>
      <c r="BF26" s="233"/>
      <c r="BG26" s="234"/>
      <c r="BH26" s="233"/>
      <c r="BI26" s="234"/>
      <c r="BJ26" s="233"/>
      <c r="BK26" s="234"/>
      <c r="BL26" s="233"/>
      <c r="BM26" s="234"/>
    </row>
    <row r="27" spans="1:65" ht="21" customHeight="1">
      <c r="A27" s="114">
        <v>25</v>
      </c>
      <c r="B27" s="235">
        <f>'DATA 2021'!B27</f>
        <v>0</v>
      </c>
      <c r="C27" s="236">
        <f>'DATA 2021'!C27</f>
        <v>0</v>
      </c>
      <c r="D27" s="273">
        <f>'DATA 2021'!D27-'DATA 2021'!B27</f>
        <v>0</v>
      </c>
      <c r="E27" s="275">
        <f>'DATA 2021'!E27-'DATA 2021'!C27</f>
        <v>0</v>
      </c>
      <c r="F27" s="273">
        <f>'DATA 2021'!F27-'DATA 2021'!D27</f>
        <v>0</v>
      </c>
      <c r="G27" s="275">
        <f>'DATA 2021'!G27-'DATA 2021'!E27</f>
        <v>0</v>
      </c>
      <c r="H27" s="241">
        <f>'DATA 2021'!H27-'DATA 2021'!F27</f>
        <v>0</v>
      </c>
      <c r="I27" s="242">
        <f>'DATA 2021'!I27-'DATA 2021'!G27</f>
        <v>0</v>
      </c>
      <c r="J27" s="241">
        <f>'DATA 2021'!J27-'DATA 2021'!H27</f>
        <v>0</v>
      </c>
      <c r="K27" s="242">
        <f>'DATA 2021'!K27-'DATA 2021'!I27</f>
        <v>0</v>
      </c>
      <c r="L27" s="241">
        <f>'DATA 2021'!L27-'DATA 2021'!J27</f>
        <v>0</v>
      </c>
      <c r="M27" s="242">
        <f>'DATA 2021'!M27-'DATA 2021'!K27</f>
        <v>0</v>
      </c>
      <c r="N27" s="276">
        <f>'DATA 2021'!N27-'DATA 2021'!L27</f>
        <v>0</v>
      </c>
      <c r="O27" s="277">
        <f>'DATA 2021'!O27-'DATA 2021'!M27</f>
        <v>0</v>
      </c>
      <c r="P27" s="276">
        <f>'DATA 2021'!P27-'DATA 2021'!N27</f>
        <v>0</v>
      </c>
      <c r="Q27" s="277">
        <f>'DATA 2021'!Q27-'DATA 2021'!O27</f>
        <v>0</v>
      </c>
      <c r="R27" s="273">
        <f>'DATA 2021'!R27-'DATA 2021'!P27</f>
        <v>0</v>
      </c>
      <c r="S27" s="275">
        <f>'DATA 2021'!S27-'DATA 2021'!Q27</f>
        <v>0</v>
      </c>
      <c r="T27" s="273">
        <f>'DATA 2021'!T27-'DATA 2021'!R27</f>
        <v>0</v>
      </c>
      <c r="U27" s="275">
        <f>'DATA 2021'!U27-'DATA 2021'!S27</f>
        <v>0</v>
      </c>
      <c r="V27" s="241">
        <f>'DATA 2021'!V27-'DATA 2021'!T27</f>
        <v>0</v>
      </c>
      <c r="W27" s="242">
        <f>'DATA 2021'!W27-'DATA 2021'!U27</f>
        <v>0</v>
      </c>
      <c r="X27" s="241">
        <f>'DATA 2021'!X27-'DATA 2021'!V27</f>
        <v>0</v>
      </c>
      <c r="Y27" s="242">
        <f>'DATA 2021'!Y27-'DATA 2021'!W27</f>
        <v>0</v>
      </c>
      <c r="Z27" s="241">
        <f>'DATA 2021'!Z27-'DATA 2021'!X27</f>
        <v>0</v>
      </c>
      <c r="AA27" s="242">
        <f>'DATA 2021'!AA27-'DATA 2021'!Y27</f>
        <v>0</v>
      </c>
      <c r="AB27" s="276">
        <f>'DATA 2021'!AB27-'DATA 2021'!Z27</f>
        <v>0</v>
      </c>
      <c r="AC27" s="277">
        <f>'DATA 2021'!AC27-'DATA 2021'!AA27</f>
        <v>0</v>
      </c>
      <c r="AD27" s="276">
        <f>'DATA 2021'!AD27-'DATA 2021'!AB27</f>
        <v>0</v>
      </c>
      <c r="AE27" s="277">
        <f>'DATA 2021'!AE27-'DATA 2021'!AC27</f>
        <v>0</v>
      </c>
      <c r="AF27" s="273">
        <f>'DATA 2021'!AF27-'DATA 2021'!AD27</f>
        <v>0</v>
      </c>
      <c r="AG27" s="275">
        <f>'DATA 2021'!AG27-'DATA 2021'!AE27</f>
        <v>0</v>
      </c>
      <c r="AH27" s="273">
        <f>'DATA 2021'!AH27-'DATA 2021'!AF27</f>
        <v>0</v>
      </c>
      <c r="AI27" s="275">
        <f>'DATA 2021'!AI27-'DATA 2021'!AG27</f>
        <v>0</v>
      </c>
      <c r="AJ27" s="241">
        <f>'DATA 2021'!AJ27-'DATA 2021'!AH27</f>
        <v>0</v>
      </c>
      <c r="AK27" s="242">
        <f>'DATA 2021'!AK27-'DATA 2021'!AI27</f>
        <v>0</v>
      </c>
      <c r="AL27" s="241">
        <f>'DATA 2021'!AL27-'DATA 2021'!AJ27</f>
        <v>0</v>
      </c>
      <c r="AM27" s="242">
        <f>'DATA 2021'!AM27-'DATA 2021'!AK27</f>
        <v>0</v>
      </c>
      <c r="AN27" s="241">
        <f>'DATA 2021'!AN27-'DATA 2021'!AL27</f>
        <v>0</v>
      </c>
      <c r="AO27" s="242">
        <f>'DATA 2021'!AO27-'DATA 2021'!AM27</f>
        <v>0</v>
      </c>
      <c r="AP27" s="276">
        <f>'DATA 2021'!AP27-'DATA 2021'!AN27</f>
        <v>0</v>
      </c>
      <c r="AQ27" s="277">
        <f>'DATA 2021'!AQ27-'DATA 2021'!AO27</f>
        <v>0</v>
      </c>
      <c r="AR27" s="276">
        <f>'DATA 2021'!AR27-'DATA 2021'!AP27</f>
        <v>0</v>
      </c>
      <c r="AS27" s="277">
        <f>'DATA 2021'!AS27-'DATA 2021'!AQ27</f>
        <v>0</v>
      </c>
      <c r="AT27" s="273">
        <f>'DATA 2021'!AT27-'DATA 2021'!AR27</f>
        <v>0</v>
      </c>
      <c r="AU27" s="275">
        <f>'DATA 2021'!AU27-'DATA 2021'!AS27</f>
        <v>0</v>
      </c>
      <c r="AV27" s="273">
        <f>'DATA 2021'!AV27-'DATA 2021'!AT27</f>
        <v>0</v>
      </c>
      <c r="AW27" s="275">
        <f>'DATA 2021'!AW27-'DATA 2021'!AU27</f>
        <v>0</v>
      </c>
      <c r="AX27" s="241">
        <f>'DATA 2021'!AX27-'DATA 2021'!AV27</f>
        <v>0</v>
      </c>
      <c r="AY27" s="242">
        <f>'DATA 2021'!AY27-'DATA 2021'!AW27</f>
        <v>0</v>
      </c>
      <c r="AZ27" s="237">
        <f>'DATA 2021'!AZ27-'DATA 2021'!B27</f>
        <v>0</v>
      </c>
      <c r="BA27" s="240">
        <f>'DATA 2021'!BA27-'DATA 2021'!C27</f>
        <v>0</v>
      </c>
      <c r="BB27" s="233"/>
      <c r="BC27" s="234"/>
      <c r="BD27" s="233"/>
      <c r="BE27" s="234"/>
      <c r="BF27" s="233"/>
      <c r="BG27" s="234"/>
      <c r="BH27" s="233"/>
      <c r="BI27" s="234"/>
      <c r="BJ27" s="233"/>
      <c r="BK27" s="234"/>
      <c r="BL27" s="233"/>
      <c r="BM27" s="234"/>
    </row>
    <row r="28" spans="1:65" ht="21" customHeight="1">
      <c r="A28" s="114">
        <v>26</v>
      </c>
      <c r="B28" s="235">
        <f>'DATA 2021'!B28</f>
        <v>0</v>
      </c>
      <c r="C28" s="236">
        <f>'DATA 2021'!C28</f>
        <v>0</v>
      </c>
      <c r="D28" s="273">
        <f>'DATA 2021'!D28-'DATA 2021'!B28</f>
        <v>0</v>
      </c>
      <c r="E28" s="275">
        <f>'DATA 2021'!E28-'DATA 2021'!C28</f>
        <v>0</v>
      </c>
      <c r="F28" s="273">
        <f>'DATA 2021'!F28-'DATA 2021'!D28</f>
        <v>0</v>
      </c>
      <c r="G28" s="275">
        <f>'DATA 2021'!G28-'DATA 2021'!E28</f>
        <v>0</v>
      </c>
      <c r="H28" s="241">
        <f>'DATA 2021'!H28-'DATA 2021'!F28</f>
        <v>0</v>
      </c>
      <c r="I28" s="242">
        <f>'DATA 2021'!I28-'DATA 2021'!G28</f>
        <v>0</v>
      </c>
      <c r="J28" s="241">
        <f>'DATA 2021'!J28-'DATA 2021'!H28</f>
        <v>0</v>
      </c>
      <c r="K28" s="242">
        <f>'DATA 2021'!K28-'DATA 2021'!I28</f>
        <v>0</v>
      </c>
      <c r="L28" s="241">
        <f>'DATA 2021'!L28-'DATA 2021'!J28</f>
        <v>0</v>
      </c>
      <c r="M28" s="242">
        <f>'DATA 2021'!M28-'DATA 2021'!K28</f>
        <v>0</v>
      </c>
      <c r="N28" s="276">
        <f>'DATA 2021'!N28-'DATA 2021'!L28</f>
        <v>0</v>
      </c>
      <c r="O28" s="277">
        <f>'DATA 2021'!O28-'DATA 2021'!M28</f>
        <v>0</v>
      </c>
      <c r="P28" s="276">
        <f>'DATA 2021'!P28-'DATA 2021'!N28</f>
        <v>0</v>
      </c>
      <c r="Q28" s="277">
        <f>'DATA 2021'!Q28-'DATA 2021'!O28</f>
        <v>0</v>
      </c>
      <c r="R28" s="273">
        <f>'DATA 2021'!R28-'DATA 2021'!P28</f>
        <v>0</v>
      </c>
      <c r="S28" s="275">
        <f>'DATA 2021'!S28-'DATA 2021'!Q28</f>
        <v>0</v>
      </c>
      <c r="T28" s="273">
        <f>'DATA 2021'!T28-'DATA 2021'!R28</f>
        <v>0</v>
      </c>
      <c r="U28" s="275">
        <f>'DATA 2021'!U28-'DATA 2021'!S28</f>
        <v>0</v>
      </c>
      <c r="V28" s="241">
        <f>'DATA 2021'!V28-'DATA 2021'!T28</f>
        <v>0</v>
      </c>
      <c r="W28" s="242">
        <f>'DATA 2021'!W28-'DATA 2021'!U28</f>
        <v>0</v>
      </c>
      <c r="X28" s="241">
        <f>'DATA 2021'!X28-'DATA 2021'!V28</f>
        <v>0</v>
      </c>
      <c r="Y28" s="242">
        <f>'DATA 2021'!Y28-'DATA 2021'!W28</f>
        <v>0</v>
      </c>
      <c r="Z28" s="241">
        <f>'DATA 2021'!Z28-'DATA 2021'!X28</f>
        <v>0</v>
      </c>
      <c r="AA28" s="242">
        <f>'DATA 2021'!AA28-'DATA 2021'!Y28</f>
        <v>0</v>
      </c>
      <c r="AB28" s="276">
        <f>'DATA 2021'!AB28-'DATA 2021'!Z28</f>
        <v>0</v>
      </c>
      <c r="AC28" s="277">
        <f>'DATA 2021'!AC28-'DATA 2021'!AA28</f>
        <v>0</v>
      </c>
      <c r="AD28" s="276">
        <f>'DATA 2021'!AD28-'DATA 2021'!AB28</f>
        <v>0</v>
      </c>
      <c r="AE28" s="277">
        <f>'DATA 2021'!AE28-'DATA 2021'!AC28</f>
        <v>0</v>
      </c>
      <c r="AF28" s="273">
        <f>'DATA 2021'!AF28-'DATA 2021'!AD28</f>
        <v>0</v>
      </c>
      <c r="AG28" s="275">
        <f>'DATA 2021'!AG28-'DATA 2021'!AE28</f>
        <v>0</v>
      </c>
      <c r="AH28" s="273">
        <f>'DATA 2021'!AH28-'DATA 2021'!AF28</f>
        <v>0</v>
      </c>
      <c r="AI28" s="275">
        <f>'DATA 2021'!AI28-'DATA 2021'!AG28</f>
        <v>0</v>
      </c>
      <c r="AJ28" s="241">
        <f>'DATA 2021'!AJ28-'DATA 2021'!AH28</f>
        <v>0</v>
      </c>
      <c r="AK28" s="242">
        <f>'DATA 2021'!AK28-'DATA 2021'!AI28</f>
        <v>0</v>
      </c>
      <c r="AL28" s="241">
        <f>'DATA 2021'!AL28-'DATA 2021'!AJ28</f>
        <v>0</v>
      </c>
      <c r="AM28" s="242">
        <f>'DATA 2021'!AM28-'DATA 2021'!AK28</f>
        <v>0</v>
      </c>
      <c r="AN28" s="241">
        <f>'DATA 2021'!AN28-'DATA 2021'!AL28</f>
        <v>0</v>
      </c>
      <c r="AO28" s="242">
        <f>'DATA 2021'!AO28-'DATA 2021'!AM28</f>
        <v>0</v>
      </c>
      <c r="AP28" s="276">
        <f>'DATA 2021'!AP28-'DATA 2021'!AN28</f>
        <v>0</v>
      </c>
      <c r="AQ28" s="277">
        <f>'DATA 2021'!AQ28-'DATA 2021'!AO28</f>
        <v>0</v>
      </c>
      <c r="AR28" s="276">
        <f>'DATA 2021'!AR28-'DATA 2021'!AP28</f>
        <v>0</v>
      </c>
      <c r="AS28" s="277">
        <f>'DATA 2021'!AS28-'DATA 2021'!AQ28</f>
        <v>0</v>
      </c>
      <c r="AT28" s="273">
        <f>'DATA 2021'!AT28-'DATA 2021'!AR28</f>
        <v>0</v>
      </c>
      <c r="AU28" s="275">
        <f>'DATA 2021'!AU28-'DATA 2021'!AS28</f>
        <v>0</v>
      </c>
      <c r="AV28" s="273">
        <f>'DATA 2021'!AV28-'DATA 2021'!AT28</f>
        <v>0</v>
      </c>
      <c r="AW28" s="275">
        <f>'DATA 2021'!AW28-'DATA 2021'!AU28</f>
        <v>0</v>
      </c>
      <c r="AX28" s="241">
        <f>'DATA 2021'!AX28-'DATA 2021'!AV28</f>
        <v>0</v>
      </c>
      <c r="AY28" s="242">
        <f>'DATA 2021'!AY28-'DATA 2021'!AW28</f>
        <v>0</v>
      </c>
      <c r="AZ28" s="241">
        <f>'DATA 2021'!AZ28-'DATA 2021'!AX28</f>
        <v>0</v>
      </c>
      <c r="BA28" s="242">
        <f>'DATA 2021'!BA28-'DATA 2021'!AY28</f>
        <v>0</v>
      </c>
      <c r="BB28" s="237">
        <f>'DATA 2021'!BB28-'DATA 2021'!B28</f>
        <v>0</v>
      </c>
      <c r="BC28" s="240">
        <f>'DATA 2021'!BC28-'DATA 2021'!C28</f>
        <v>0</v>
      </c>
      <c r="BD28" s="233"/>
      <c r="BE28" s="234"/>
      <c r="BF28" s="233"/>
      <c r="BG28" s="234"/>
      <c r="BH28" s="233"/>
      <c r="BI28" s="234"/>
      <c r="BJ28" s="233"/>
      <c r="BK28" s="234"/>
      <c r="BL28" s="233"/>
      <c r="BM28" s="234"/>
    </row>
    <row r="29" spans="1:65" ht="21" customHeight="1">
      <c r="A29" s="114">
        <v>27</v>
      </c>
      <c r="B29" s="235">
        <f>'DATA 2021'!B29</f>
        <v>0</v>
      </c>
      <c r="C29" s="236">
        <f>'DATA 2021'!C29</f>
        <v>0</v>
      </c>
      <c r="D29" s="273">
        <f>'DATA 2021'!D29-'DATA 2021'!B29</f>
        <v>0</v>
      </c>
      <c r="E29" s="275">
        <f>'DATA 2021'!E29-'DATA 2021'!C29</f>
        <v>0</v>
      </c>
      <c r="F29" s="273">
        <f>'DATA 2021'!F29-'DATA 2021'!D29</f>
        <v>0</v>
      </c>
      <c r="G29" s="275">
        <f>'DATA 2021'!G29-'DATA 2021'!E29</f>
        <v>0</v>
      </c>
      <c r="H29" s="241">
        <f>'DATA 2021'!H29-'DATA 2021'!F29</f>
        <v>0</v>
      </c>
      <c r="I29" s="242">
        <f>'DATA 2021'!I29-'DATA 2021'!G29</f>
        <v>0</v>
      </c>
      <c r="J29" s="241">
        <f>'DATA 2021'!J29-'DATA 2021'!H29</f>
        <v>0</v>
      </c>
      <c r="K29" s="242">
        <f>'DATA 2021'!K29-'DATA 2021'!I29</f>
        <v>0</v>
      </c>
      <c r="L29" s="241">
        <f>'DATA 2021'!L29-'DATA 2021'!J29</f>
        <v>0</v>
      </c>
      <c r="M29" s="242">
        <f>'DATA 2021'!M29-'DATA 2021'!K29</f>
        <v>0</v>
      </c>
      <c r="N29" s="276">
        <f>'DATA 2021'!N29-'DATA 2021'!L29</f>
        <v>0</v>
      </c>
      <c r="O29" s="277">
        <f>'DATA 2021'!O29-'DATA 2021'!M29</f>
        <v>0</v>
      </c>
      <c r="P29" s="276">
        <f>'DATA 2021'!P29-'DATA 2021'!N29</f>
        <v>0</v>
      </c>
      <c r="Q29" s="277">
        <f>'DATA 2021'!Q29-'DATA 2021'!O29</f>
        <v>0</v>
      </c>
      <c r="R29" s="273">
        <f>'DATA 2021'!R29-'DATA 2021'!P29</f>
        <v>0</v>
      </c>
      <c r="S29" s="275">
        <f>'DATA 2021'!S29-'DATA 2021'!Q29</f>
        <v>0</v>
      </c>
      <c r="T29" s="273">
        <f>'DATA 2021'!T29-'DATA 2021'!R29</f>
        <v>0</v>
      </c>
      <c r="U29" s="275">
        <f>'DATA 2021'!U29-'DATA 2021'!S29</f>
        <v>0</v>
      </c>
      <c r="V29" s="241">
        <f>'DATA 2021'!V29-'DATA 2021'!T29</f>
        <v>0</v>
      </c>
      <c r="W29" s="242">
        <f>'DATA 2021'!W29-'DATA 2021'!U29</f>
        <v>0</v>
      </c>
      <c r="X29" s="241">
        <f>'DATA 2021'!X29-'DATA 2021'!V29</f>
        <v>0</v>
      </c>
      <c r="Y29" s="242">
        <f>'DATA 2021'!Y29-'DATA 2021'!W29</f>
        <v>0</v>
      </c>
      <c r="Z29" s="241">
        <f>'DATA 2021'!Z29-'DATA 2021'!X29</f>
        <v>0</v>
      </c>
      <c r="AA29" s="242">
        <f>'DATA 2021'!AA29-'DATA 2021'!Y29</f>
        <v>0</v>
      </c>
      <c r="AB29" s="276">
        <f>'DATA 2021'!AB29-'DATA 2021'!Z29</f>
        <v>0</v>
      </c>
      <c r="AC29" s="277">
        <f>'DATA 2021'!AC29-'DATA 2021'!AA29</f>
        <v>0</v>
      </c>
      <c r="AD29" s="276">
        <f>'DATA 2021'!AD29-'DATA 2021'!AB29</f>
        <v>0</v>
      </c>
      <c r="AE29" s="277">
        <f>'DATA 2021'!AE29-'DATA 2021'!AC29</f>
        <v>0</v>
      </c>
      <c r="AF29" s="273">
        <f>'DATA 2021'!AF29-'DATA 2021'!AD29</f>
        <v>0</v>
      </c>
      <c r="AG29" s="275">
        <f>'DATA 2021'!AG29-'DATA 2021'!AE29</f>
        <v>0</v>
      </c>
      <c r="AH29" s="273">
        <f>'DATA 2021'!AH29-'DATA 2021'!AF29</f>
        <v>0</v>
      </c>
      <c r="AI29" s="275">
        <f>'DATA 2021'!AI29-'DATA 2021'!AG29</f>
        <v>0</v>
      </c>
      <c r="AJ29" s="241">
        <f>'DATA 2021'!AJ29-'DATA 2021'!AH29</f>
        <v>0</v>
      </c>
      <c r="AK29" s="242">
        <f>'DATA 2021'!AK29-'DATA 2021'!AI29</f>
        <v>0</v>
      </c>
      <c r="AL29" s="241">
        <f>'DATA 2021'!AL29-'DATA 2021'!AJ29</f>
        <v>0</v>
      </c>
      <c r="AM29" s="242">
        <f>'DATA 2021'!AM29-'DATA 2021'!AK29</f>
        <v>0</v>
      </c>
      <c r="AN29" s="241">
        <f>'DATA 2021'!AN29-'DATA 2021'!AL29</f>
        <v>0</v>
      </c>
      <c r="AO29" s="242">
        <f>'DATA 2021'!AO29-'DATA 2021'!AM29</f>
        <v>0</v>
      </c>
      <c r="AP29" s="276">
        <f>'DATA 2021'!AP29-'DATA 2021'!AN29</f>
        <v>0</v>
      </c>
      <c r="AQ29" s="277">
        <f>'DATA 2021'!AQ29-'DATA 2021'!AO29</f>
        <v>0</v>
      </c>
      <c r="AR29" s="276">
        <f>'DATA 2021'!AR29-'DATA 2021'!AP29</f>
        <v>0</v>
      </c>
      <c r="AS29" s="277">
        <f>'DATA 2021'!AS29-'DATA 2021'!AQ29</f>
        <v>0</v>
      </c>
      <c r="AT29" s="273">
        <f>'DATA 2021'!AT29-'DATA 2021'!AR29</f>
        <v>0</v>
      </c>
      <c r="AU29" s="275">
        <f>'DATA 2021'!AU29-'DATA 2021'!AS29</f>
        <v>0</v>
      </c>
      <c r="AV29" s="273">
        <f>'DATA 2021'!AV29-'DATA 2021'!AT29</f>
        <v>0</v>
      </c>
      <c r="AW29" s="275">
        <f>'DATA 2021'!AW29-'DATA 2021'!AU29</f>
        <v>0</v>
      </c>
      <c r="AX29" s="241">
        <f>'DATA 2021'!AX29-'DATA 2021'!AV29</f>
        <v>0</v>
      </c>
      <c r="AY29" s="242">
        <f>'DATA 2021'!AY29-'DATA 2021'!AW29</f>
        <v>0</v>
      </c>
      <c r="AZ29" s="241">
        <f>'DATA 2021'!AZ29-'DATA 2021'!AX29</f>
        <v>0</v>
      </c>
      <c r="BA29" s="242">
        <f>'DATA 2021'!BA29-'DATA 2021'!AY29</f>
        <v>0</v>
      </c>
      <c r="BB29" s="241">
        <f>'DATA 2021'!BB29-'DATA 2021'!AZ29</f>
        <v>0</v>
      </c>
      <c r="BC29" s="242">
        <f>'DATA 2021'!BC29-'DATA 2021'!BA29</f>
        <v>0</v>
      </c>
      <c r="BD29" s="237">
        <f>'DATA 2021'!BD29-'DATA 2021'!B29</f>
        <v>0</v>
      </c>
      <c r="BE29" s="240">
        <f>'DATA 2021'!BE29-'DATA 2021'!C29</f>
        <v>0</v>
      </c>
      <c r="BF29" s="233"/>
      <c r="BG29" s="234"/>
      <c r="BH29" s="233"/>
      <c r="BI29" s="234"/>
      <c r="BJ29" s="233"/>
      <c r="BK29" s="234"/>
      <c r="BL29" s="233"/>
      <c r="BM29" s="234"/>
    </row>
    <row r="30" spans="1:65" ht="21" customHeight="1">
      <c r="A30" s="114">
        <v>28</v>
      </c>
      <c r="B30" s="235">
        <f>'DATA 2021'!B30</f>
        <v>0</v>
      </c>
      <c r="C30" s="236">
        <f>'DATA 2021'!C30</f>
        <v>0</v>
      </c>
      <c r="D30" s="273">
        <f>'DATA 2021'!D30-'DATA 2021'!B30</f>
        <v>0</v>
      </c>
      <c r="E30" s="275">
        <f>'DATA 2021'!E30-'DATA 2021'!C30</f>
        <v>0</v>
      </c>
      <c r="F30" s="273">
        <f>'DATA 2021'!F30-'DATA 2021'!D30</f>
        <v>0</v>
      </c>
      <c r="G30" s="275">
        <f>'DATA 2021'!G30-'DATA 2021'!E30</f>
        <v>0</v>
      </c>
      <c r="H30" s="241">
        <f>'DATA 2021'!H30-'DATA 2021'!F30</f>
        <v>0</v>
      </c>
      <c r="I30" s="242">
        <f>'DATA 2021'!I30-'DATA 2021'!G30</f>
        <v>0</v>
      </c>
      <c r="J30" s="241">
        <f>'DATA 2021'!J30-'DATA 2021'!H30</f>
        <v>0</v>
      </c>
      <c r="K30" s="242">
        <f>'DATA 2021'!K30-'DATA 2021'!I30</f>
        <v>0</v>
      </c>
      <c r="L30" s="241">
        <f>'DATA 2021'!L30-'DATA 2021'!J30</f>
        <v>0</v>
      </c>
      <c r="M30" s="242">
        <f>'DATA 2021'!M30-'DATA 2021'!K30</f>
        <v>0</v>
      </c>
      <c r="N30" s="276">
        <f>'DATA 2021'!N30-'DATA 2021'!L30</f>
        <v>0</v>
      </c>
      <c r="O30" s="277">
        <f>'DATA 2021'!O30-'DATA 2021'!M30</f>
        <v>0</v>
      </c>
      <c r="P30" s="276">
        <f>'DATA 2021'!P30-'DATA 2021'!N30</f>
        <v>0</v>
      </c>
      <c r="Q30" s="277">
        <f>'DATA 2021'!Q30-'DATA 2021'!O30</f>
        <v>0</v>
      </c>
      <c r="R30" s="273">
        <f>'DATA 2021'!R30-'DATA 2021'!P30</f>
        <v>0</v>
      </c>
      <c r="S30" s="275">
        <f>'DATA 2021'!S30-'DATA 2021'!Q30</f>
        <v>0</v>
      </c>
      <c r="T30" s="273">
        <f>'DATA 2021'!T30-'DATA 2021'!R30</f>
        <v>0</v>
      </c>
      <c r="U30" s="275">
        <f>'DATA 2021'!U30-'DATA 2021'!S30</f>
        <v>0</v>
      </c>
      <c r="V30" s="241">
        <f>'DATA 2021'!V30-'DATA 2021'!T30</f>
        <v>0</v>
      </c>
      <c r="W30" s="242">
        <f>'DATA 2021'!W30-'DATA 2021'!U30</f>
        <v>0</v>
      </c>
      <c r="X30" s="241">
        <f>'DATA 2021'!X30-'DATA 2021'!V30</f>
        <v>0</v>
      </c>
      <c r="Y30" s="242">
        <f>'DATA 2021'!Y30-'DATA 2021'!W30</f>
        <v>0</v>
      </c>
      <c r="Z30" s="241">
        <f>'DATA 2021'!Z30-'DATA 2021'!X30</f>
        <v>0</v>
      </c>
      <c r="AA30" s="242">
        <f>'DATA 2021'!AA30-'DATA 2021'!Y30</f>
        <v>0</v>
      </c>
      <c r="AB30" s="276">
        <f>'DATA 2021'!AB30-'DATA 2021'!Z30</f>
        <v>0</v>
      </c>
      <c r="AC30" s="277">
        <f>'DATA 2021'!AC30-'DATA 2021'!AA30</f>
        <v>0</v>
      </c>
      <c r="AD30" s="276">
        <f>'DATA 2021'!AD30-'DATA 2021'!AB30</f>
        <v>0</v>
      </c>
      <c r="AE30" s="277">
        <f>'DATA 2021'!AE30-'DATA 2021'!AC30</f>
        <v>0</v>
      </c>
      <c r="AF30" s="273">
        <f>'DATA 2021'!AF30-'DATA 2021'!AD30</f>
        <v>0</v>
      </c>
      <c r="AG30" s="275">
        <f>'DATA 2021'!AG30-'DATA 2021'!AE30</f>
        <v>0</v>
      </c>
      <c r="AH30" s="273">
        <f>'DATA 2021'!AH30-'DATA 2021'!AF30</f>
        <v>0</v>
      </c>
      <c r="AI30" s="275">
        <f>'DATA 2021'!AI30-'DATA 2021'!AG30</f>
        <v>0</v>
      </c>
      <c r="AJ30" s="241">
        <f>'DATA 2021'!AJ30-'DATA 2021'!AH30</f>
        <v>0</v>
      </c>
      <c r="AK30" s="242">
        <f>'DATA 2021'!AK30-'DATA 2021'!AI30</f>
        <v>0</v>
      </c>
      <c r="AL30" s="241">
        <f>'DATA 2021'!AL30-'DATA 2021'!AJ30</f>
        <v>0</v>
      </c>
      <c r="AM30" s="242">
        <f>'DATA 2021'!AM30-'DATA 2021'!AK30</f>
        <v>0</v>
      </c>
      <c r="AN30" s="241">
        <f>'DATA 2021'!AN30-'DATA 2021'!AL30</f>
        <v>0</v>
      </c>
      <c r="AO30" s="242">
        <f>'DATA 2021'!AO30-'DATA 2021'!AM30</f>
        <v>0</v>
      </c>
      <c r="AP30" s="276">
        <f>'DATA 2021'!AP30-'DATA 2021'!AN30</f>
        <v>0</v>
      </c>
      <c r="AQ30" s="277">
        <f>'DATA 2021'!AQ30-'DATA 2021'!AO30</f>
        <v>0</v>
      </c>
      <c r="AR30" s="276">
        <f>'DATA 2021'!AR30-'DATA 2021'!AP30</f>
        <v>0</v>
      </c>
      <c r="AS30" s="277">
        <f>'DATA 2021'!AS30-'DATA 2021'!AQ30</f>
        <v>0</v>
      </c>
      <c r="AT30" s="273">
        <f>'DATA 2021'!AT30-'DATA 2021'!AR30</f>
        <v>0</v>
      </c>
      <c r="AU30" s="275">
        <f>'DATA 2021'!AU30-'DATA 2021'!AS30</f>
        <v>0</v>
      </c>
      <c r="AV30" s="273">
        <f>'DATA 2021'!AV30-'DATA 2021'!AT30</f>
        <v>0</v>
      </c>
      <c r="AW30" s="275">
        <f>'DATA 2021'!AW30-'DATA 2021'!AU30</f>
        <v>0</v>
      </c>
      <c r="AX30" s="241">
        <f>'DATA 2021'!AX30-'DATA 2021'!AV30</f>
        <v>0</v>
      </c>
      <c r="AY30" s="242">
        <f>'DATA 2021'!AY30-'DATA 2021'!AW30</f>
        <v>0</v>
      </c>
      <c r="AZ30" s="241">
        <f>'DATA 2021'!AZ30-'DATA 2021'!AX30</f>
        <v>0</v>
      </c>
      <c r="BA30" s="242">
        <f>'DATA 2021'!BA30-'DATA 2021'!AY30</f>
        <v>0</v>
      </c>
      <c r="BB30" s="241">
        <f>'DATA 2021'!BB30-'DATA 2021'!AZ30</f>
        <v>0</v>
      </c>
      <c r="BC30" s="242">
        <f>'DATA 2021'!BC30-'DATA 2021'!BA30</f>
        <v>0</v>
      </c>
      <c r="BD30" s="276">
        <f>'DATA 2021'!BD30-'DATA 2021'!BB30</f>
        <v>0</v>
      </c>
      <c r="BE30" s="277">
        <f>'DATA 2021'!BE30-'DATA 2021'!BC30</f>
        <v>0</v>
      </c>
      <c r="BF30" s="237">
        <f>'DATA 2021'!BF30-'DATA 2021'!B30</f>
        <v>0</v>
      </c>
      <c r="BG30" s="240">
        <f>'DATA 2021'!BG30-'DATA 2021'!C30</f>
        <v>0</v>
      </c>
      <c r="BH30" s="233"/>
      <c r="BI30" s="234"/>
      <c r="BJ30" s="233"/>
      <c r="BK30" s="234"/>
      <c r="BL30" s="233"/>
      <c r="BM30" s="234"/>
    </row>
    <row r="31" spans="1:65" ht="21" customHeight="1">
      <c r="A31" s="114">
        <v>29</v>
      </c>
      <c r="B31" s="235">
        <f>'DATA 2021'!B31</f>
        <v>0</v>
      </c>
      <c r="C31" s="236">
        <f>'DATA 2021'!C31</f>
        <v>0</v>
      </c>
      <c r="D31" s="273">
        <f>'DATA 2021'!D31-'DATA 2021'!B31</f>
        <v>0</v>
      </c>
      <c r="E31" s="275">
        <f>'DATA 2021'!E31-'DATA 2021'!C31</f>
        <v>0</v>
      </c>
      <c r="F31" s="273">
        <f>'DATA 2021'!F31-'DATA 2021'!D31</f>
        <v>0</v>
      </c>
      <c r="G31" s="275">
        <f>'DATA 2021'!G31-'DATA 2021'!E31</f>
        <v>0</v>
      </c>
      <c r="H31" s="241">
        <f>'DATA 2021'!H31-'DATA 2021'!F31</f>
        <v>0</v>
      </c>
      <c r="I31" s="242">
        <f>'DATA 2021'!I31-'DATA 2021'!G31</f>
        <v>0</v>
      </c>
      <c r="J31" s="241">
        <f>'DATA 2021'!J31-'DATA 2021'!H31</f>
        <v>0</v>
      </c>
      <c r="K31" s="242">
        <f>'DATA 2021'!K31-'DATA 2021'!I31</f>
        <v>0</v>
      </c>
      <c r="L31" s="241">
        <f>'DATA 2021'!L31-'DATA 2021'!J31</f>
        <v>0</v>
      </c>
      <c r="M31" s="242">
        <f>'DATA 2021'!M31-'DATA 2021'!K31</f>
        <v>0</v>
      </c>
      <c r="N31" s="276">
        <f>'DATA 2021'!N31-'DATA 2021'!L31</f>
        <v>0</v>
      </c>
      <c r="O31" s="277">
        <f>'DATA 2021'!O31-'DATA 2021'!M31</f>
        <v>0</v>
      </c>
      <c r="P31" s="276">
        <f>'DATA 2021'!P31-'DATA 2021'!N31</f>
        <v>0</v>
      </c>
      <c r="Q31" s="277">
        <f>'DATA 2021'!Q31-'DATA 2021'!O31</f>
        <v>0</v>
      </c>
      <c r="R31" s="273">
        <f>'DATA 2021'!R31-'DATA 2021'!P31</f>
        <v>0</v>
      </c>
      <c r="S31" s="275">
        <f>'DATA 2021'!S31-'DATA 2021'!Q31</f>
        <v>0</v>
      </c>
      <c r="T31" s="273">
        <f>'DATA 2021'!T31-'DATA 2021'!R31</f>
        <v>0</v>
      </c>
      <c r="U31" s="275">
        <f>'DATA 2021'!U31-'DATA 2021'!S31</f>
        <v>0</v>
      </c>
      <c r="V31" s="241">
        <f>'DATA 2021'!V31-'DATA 2021'!T31</f>
        <v>0</v>
      </c>
      <c r="W31" s="242">
        <f>'DATA 2021'!W31-'DATA 2021'!U31</f>
        <v>0</v>
      </c>
      <c r="X31" s="241">
        <f>'DATA 2021'!X31-'DATA 2021'!V31</f>
        <v>0</v>
      </c>
      <c r="Y31" s="242">
        <f>'DATA 2021'!Y31-'DATA 2021'!W31</f>
        <v>0</v>
      </c>
      <c r="Z31" s="241">
        <f>'DATA 2021'!Z31-'DATA 2021'!X31</f>
        <v>0</v>
      </c>
      <c r="AA31" s="242">
        <f>'DATA 2021'!AA31-'DATA 2021'!Y31</f>
        <v>0</v>
      </c>
      <c r="AB31" s="276">
        <f>'DATA 2021'!AB31-'DATA 2021'!Z31</f>
        <v>0</v>
      </c>
      <c r="AC31" s="277">
        <f>'DATA 2021'!AC31-'DATA 2021'!AA31</f>
        <v>0</v>
      </c>
      <c r="AD31" s="276">
        <f>'DATA 2021'!AD31-'DATA 2021'!AB31</f>
        <v>0</v>
      </c>
      <c r="AE31" s="277">
        <f>'DATA 2021'!AE31-'DATA 2021'!AC31</f>
        <v>0</v>
      </c>
      <c r="AF31" s="273">
        <f>'DATA 2021'!AF31-'DATA 2021'!AD31</f>
        <v>0</v>
      </c>
      <c r="AG31" s="275">
        <f>'DATA 2021'!AG31-'DATA 2021'!AE31</f>
        <v>0</v>
      </c>
      <c r="AH31" s="273">
        <f>'DATA 2021'!AH31-'DATA 2021'!AF31</f>
        <v>0</v>
      </c>
      <c r="AI31" s="275">
        <f>'DATA 2021'!AI31-'DATA 2021'!AG31</f>
        <v>0</v>
      </c>
      <c r="AJ31" s="241">
        <f>'DATA 2021'!AJ31-'DATA 2021'!AH31</f>
        <v>0</v>
      </c>
      <c r="AK31" s="242">
        <f>'DATA 2021'!AK31-'DATA 2021'!AI31</f>
        <v>0</v>
      </c>
      <c r="AL31" s="241">
        <f>'DATA 2021'!AL31-'DATA 2021'!AJ31</f>
        <v>0</v>
      </c>
      <c r="AM31" s="242">
        <f>'DATA 2021'!AM31-'DATA 2021'!AK31</f>
        <v>0</v>
      </c>
      <c r="AN31" s="241">
        <f>'DATA 2021'!AN31-'DATA 2021'!AL31</f>
        <v>0</v>
      </c>
      <c r="AO31" s="242">
        <f>'DATA 2021'!AO31-'DATA 2021'!AM31</f>
        <v>0</v>
      </c>
      <c r="AP31" s="276">
        <f>'DATA 2021'!AP31-'DATA 2021'!AN31</f>
        <v>0</v>
      </c>
      <c r="AQ31" s="277">
        <f>'DATA 2021'!AQ31-'DATA 2021'!AO31</f>
        <v>0</v>
      </c>
      <c r="AR31" s="276">
        <f>'DATA 2021'!AR31-'DATA 2021'!AP31</f>
        <v>0</v>
      </c>
      <c r="AS31" s="277">
        <f>'DATA 2021'!AS31-'DATA 2021'!AQ31</f>
        <v>0</v>
      </c>
      <c r="AT31" s="273">
        <f>'DATA 2021'!AT31-'DATA 2021'!AR31</f>
        <v>0</v>
      </c>
      <c r="AU31" s="275">
        <f>'DATA 2021'!AU31-'DATA 2021'!AS31</f>
        <v>0</v>
      </c>
      <c r="AV31" s="273">
        <f>'DATA 2021'!AV31-'DATA 2021'!AT31</f>
        <v>0</v>
      </c>
      <c r="AW31" s="275">
        <f>'DATA 2021'!AW31-'DATA 2021'!AU31</f>
        <v>0</v>
      </c>
      <c r="AX31" s="241">
        <f>'DATA 2021'!AX31-'DATA 2021'!AV31</f>
        <v>0</v>
      </c>
      <c r="AY31" s="242">
        <f>'DATA 2021'!AY31-'DATA 2021'!AW31</f>
        <v>0</v>
      </c>
      <c r="AZ31" s="241">
        <f>'DATA 2021'!AZ31-'DATA 2021'!AX31</f>
        <v>0</v>
      </c>
      <c r="BA31" s="242">
        <f>'DATA 2021'!BA31-'DATA 2021'!AY31</f>
        <v>0</v>
      </c>
      <c r="BB31" s="241">
        <f>'DATA 2021'!BB31-'DATA 2021'!AZ31</f>
        <v>0</v>
      </c>
      <c r="BC31" s="242">
        <f>'DATA 2021'!BC31-'DATA 2021'!BA31</f>
        <v>0</v>
      </c>
      <c r="BD31" s="276">
        <f>'DATA 2021'!BD31-'DATA 2021'!BB31</f>
        <v>0</v>
      </c>
      <c r="BE31" s="277">
        <f>'DATA 2021'!BE31-'DATA 2021'!BC31</f>
        <v>0</v>
      </c>
      <c r="BF31" s="276">
        <f>'DATA 2021'!BF31-'DATA 2021'!BD31</f>
        <v>0</v>
      </c>
      <c r="BG31" s="277">
        <f>'DATA 2021'!BG31-'DATA 2021'!BE31</f>
        <v>0</v>
      </c>
      <c r="BH31" s="237">
        <f>'DATA 2021'!BH31-'DATA 2021'!B31</f>
        <v>0</v>
      </c>
      <c r="BI31" s="240">
        <f>'DATA 2021'!BI31-'DATA 2021'!C31</f>
        <v>0</v>
      </c>
      <c r="BJ31" s="233"/>
      <c r="BK31" s="234"/>
      <c r="BL31" s="233"/>
      <c r="BM31" s="234"/>
    </row>
    <row r="32" spans="1:65" ht="21" customHeight="1">
      <c r="A32" s="114">
        <v>30</v>
      </c>
      <c r="B32" s="235">
        <f>'DATA 2021'!B32</f>
        <v>0</v>
      </c>
      <c r="C32" s="236">
        <f>'DATA 2021'!C32</f>
        <v>0</v>
      </c>
      <c r="D32" s="273">
        <f>'DATA 2021'!D32-'DATA 2021'!B32</f>
        <v>0</v>
      </c>
      <c r="E32" s="275">
        <f>'DATA 2021'!E32-'DATA 2021'!C32</f>
        <v>0</v>
      </c>
      <c r="F32" s="273">
        <f>'DATA 2021'!F32-'DATA 2021'!D32</f>
        <v>0</v>
      </c>
      <c r="G32" s="275">
        <f>'DATA 2021'!G32-'DATA 2021'!E32</f>
        <v>0</v>
      </c>
      <c r="H32" s="241">
        <f>'DATA 2021'!H32-'DATA 2021'!F32</f>
        <v>0</v>
      </c>
      <c r="I32" s="242">
        <f>'DATA 2021'!I32-'DATA 2021'!G32</f>
        <v>0</v>
      </c>
      <c r="J32" s="241">
        <f>'DATA 2021'!J32-'DATA 2021'!H32</f>
        <v>0</v>
      </c>
      <c r="K32" s="242">
        <f>'DATA 2021'!K32-'DATA 2021'!I32</f>
        <v>0</v>
      </c>
      <c r="L32" s="241">
        <f>'DATA 2021'!L32-'DATA 2021'!J32</f>
        <v>0</v>
      </c>
      <c r="M32" s="242">
        <f>'DATA 2021'!M32-'DATA 2021'!K32</f>
        <v>0</v>
      </c>
      <c r="N32" s="276">
        <f>'DATA 2021'!N32-'DATA 2021'!L32</f>
        <v>0</v>
      </c>
      <c r="O32" s="277">
        <f>'DATA 2021'!O32-'DATA 2021'!M32</f>
        <v>0</v>
      </c>
      <c r="P32" s="276">
        <f>'DATA 2021'!P32-'DATA 2021'!N32</f>
        <v>0</v>
      </c>
      <c r="Q32" s="277">
        <f>'DATA 2021'!Q32-'DATA 2021'!O32</f>
        <v>0</v>
      </c>
      <c r="R32" s="273">
        <f>'DATA 2021'!R32-'DATA 2021'!P32</f>
        <v>0</v>
      </c>
      <c r="S32" s="275">
        <f>'DATA 2021'!S32-'DATA 2021'!Q32</f>
        <v>0</v>
      </c>
      <c r="T32" s="273">
        <f>'DATA 2021'!T32-'DATA 2021'!R32</f>
        <v>0</v>
      </c>
      <c r="U32" s="275">
        <f>'DATA 2021'!U32-'DATA 2021'!S32</f>
        <v>0</v>
      </c>
      <c r="V32" s="241">
        <f>'DATA 2021'!V32-'DATA 2021'!T32</f>
        <v>0</v>
      </c>
      <c r="W32" s="242">
        <f>'DATA 2021'!W32-'DATA 2021'!U32</f>
        <v>0</v>
      </c>
      <c r="X32" s="241">
        <f>'DATA 2021'!X32-'DATA 2021'!V32</f>
        <v>0</v>
      </c>
      <c r="Y32" s="242">
        <f>'DATA 2021'!Y32-'DATA 2021'!W32</f>
        <v>0</v>
      </c>
      <c r="Z32" s="241">
        <f>'DATA 2021'!Z32-'DATA 2021'!X32</f>
        <v>0</v>
      </c>
      <c r="AA32" s="242">
        <f>'DATA 2021'!AA32-'DATA 2021'!Y32</f>
        <v>0</v>
      </c>
      <c r="AB32" s="276">
        <f>'DATA 2021'!AB32-'DATA 2021'!Z32</f>
        <v>0</v>
      </c>
      <c r="AC32" s="277">
        <f>'DATA 2021'!AC32-'DATA 2021'!AA32</f>
        <v>0</v>
      </c>
      <c r="AD32" s="276">
        <f>'DATA 2021'!AD32-'DATA 2021'!AB32</f>
        <v>0</v>
      </c>
      <c r="AE32" s="277">
        <f>'DATA 2021'!AE32-'DATA 2021'!AC32</f>
        <v>0</v>
      </c>
      <c r="AF32" s="273">
        <f>'DATA 2021'!AF32-'DATA 2021'!AD32</f>
        <v>0</v>
      </c>
      <c r="AG32" s="275">
        <f>'DATA 2021'!AG32-'DATA 2021'!AE32</f>
        <v>0</v>
      </c>
      <c r="AH32" s="273">
        <f>'DATA 2021'!AH32-'DATA 2021'!AF32</f>
        <v>0</v>
      </c>
      <c r="AI32" s="275">
        <f>'DATA 2021'!AI32-'DATA 2021'!AG32</f>
        <v>0</v>
      </c>
      <c r="AJ32" s="241">
        <f>'DATA 2021'!AJ32-'DATA 2021'!AH32</f>
        <v>0</v>
      </c>
      <c r="AK32" s="242">
        <f>'DATA 2021'!AK32-'DATA 2021'!AI32</f>
        <v>0</v>
      </c>
      <c r="AL32" s="241">
        <f>'DATA 2021'!AL32-'DATA 2021'!AJ32</f>
        <v>0</v>
      </c>
      <c r="AM32" s="242">
        <f>'DATA 2021'!AM32-'DATA 2021'!AK32</f>
        <v>0</v>
      </c>
      <c r="AN32" s="241">
        <f>'DATA 2021'!AN32-'DATA 2021'!AL32</f>
        <v>0</v>
      </c>
      <c r="AO32" s="242">
        <f>'DATA 2021'!AO32-'DATA 2021'!AM32</f>
        <v>0</v>
      </c>
      <c r="AP32" s="276">
        <f>'DATA 2021'!AP32-'DATA 2021'!AN32</f>
        <v>0</v>
      </c>
      <c r="AQ32" s="277">
        <f>'DATA 2021'!AQ32-'DATA 2021'!AO32</f>
        <v>0</v>
      </c>
      <c r="AR32" s="276">
        <f>'DATA 2021'!AR32-'DATA 2021'!AP32</f>
        <v>0</v>
      </c>
      <c r="AS32" s="277">
        <f>'DATA 2021'!AS32-'DATA 2021'!AQ32</f>
        <v>0</v>
      </c>
      <c r="AT32" s="273">
        <f>'DATA 2021'!AT32-'DATA 2021'!AR32</f>
        <v>0</v>
      </c>
      <c r="AU32" s="275">
        <f>'DATA 2021'!AU32-'DATA 2021'!AS32</f>
        <v>0</v>
      </c>
      <c r="AV32" s="273">
        <f>'DATA 2021'!AV32-'DATA 2021'!AT32</f>
        <v>0</v>
      </c>
      <c r="AW32" s="275">
        <f>'DATA 2021'!AW32-'DATA 2021'!AU32</f>
        <v>0</v>
      </c>
      <c r="AX32" s="241">
        <f>'DATA 2021'!AX32-'DATA 2021'!AV32</f>
        <v>0</v>
      </c>
      <c r="AY32" s="242">
        <f>'DATA 2021'!AY32-'DATA 2021'!AW32</f>
        <v>0</v>
      </c>
      <c r="AZ32" s="241">
        <f>'DATA 2021'!AZ32-'DATA 2021'!AX32</f>
        <v>0</v>
      </c>
      <c r="BA32" s="242">
        <f>'DATA 2021'!BA32-'DATA 2021'!AY32</f>
        <v>0</v>
      </c>
      <c r="BB32" s="241">
        <f>'DATA 2021'!BB32-'DATA 2021'!AZ32</f>
        <v>0</v>
      </c>
      <c r="BC32" s="242">
        <f>'DATA 2021'!BC32-'DATA 2021'!BA32</f>
        <v>0</v>
      </c>
      <c r="BD32" s="276">
        <f>'DATA 2021'!BD32-'DATA 2021'!BB32</f>
        <v>0</v>
      </c>
      <c r="BE32" s="277">
        <f>'DATA 2021'!BE32-'DATA 2021'!BC32</f>
        <v>0</v>
      </c>
      <c r="BF32" s="276">
        <f>'DATA 2021'!BF32-'DATA 2021'!BD32</f>
        <v>0</v>
      </c>
      <c r="BG32" s="277">
        <f>'DATA 2021'!BG32-'DATA 2021'!BE32</f>
        <v>0</v>
      </c>
      <c r="BH32" s="273">
        <f>'DATA 2021'!BH32-'DATA 2021'!BF32</f>
        <v>0</v>
      </c>
      <c r="BI32" s="275">
        <f>'DATA 2021'!BI32-'DATA 2021'!BG32</f>
        <v>0</v>
      </c>
      <c r="BJ32" s="237">
        <f>'DATA 2021'!BJ32-'DATA 2021'!B32</f>
        <v>0</v>
      </c>
      <c r="BK32" s="240">
        <f>'DATA 2021'!BK32-'DATA 2021'!C32</f>
        <v>0</v>
      </c>
      <c r="BL32" s="119"/>
      <c r="BM32" s="234"/>
    </row>
    <row r="33" spans="1:65" ht="21" customHeight="1">
      <c r="A33" s="114">
        <v>31</v>
      </c>
      <c r="B33" s="235">
        <f>'DATA 2021'!B33</f>
        <v>0</v>
      </c>
      <c r="C33" s="236">
        <f>'DATA 2021'!C33</f>
        <v>0</v>
      </c>
      <c r="D33" s="273">
        <f>'DATA 2021'!D33-'DATA 2021'!B33</f>
        <v>0</v>
      </c>
      <c r="E33" s="275">
        <f>'DATA 2021'!E33-'DATA 2021'!C33</f>
        <v>0</v>
      </c>
      <c r="F33" s="273">
        <f>'DATA 2021'!F33-'DATA 2021'!D33</f>
        <v>0</v>
      </c>
      <c r="G33" s="275">
        <f>'DATA 2021'!G33-'DATA 2021'!E33</f>
        <v>0</v>
      </c>
      <c r="H33" s="241">
        <f>'DATA 2021'!H33-'DATA 2021'!F33</f>
        <v>0</v>
      </c>
      <c r="I33" s="242">
        <f>'DATA 2021'!I33-'DATA 2021'!G33</f>
        <v>0</v>
      </c>
      <c r="J33" s="241">
        <f>'DATA 2021'!J33-'DATA 2021'!H33</f>
        <v>0</v>
      </c>
      <c r="K33" s="242">
        <f>'DATA 2021'!K33-'DATA 2021'!I33</f>
        <v>0</v>
      </c>
      <c r="L33" s="241">
        <f>'DATA 2021'!L33-'DATA 2021'!J33</f>
        <v>0</v>
      </c>
      <c r="M33" s="242">
        <f>'DATA 2021'!M33-'DATA 2021'!K33</f>
        <v>0</v>
      </c>
      <c r="N33" s="276">
        <f>'DATA 2021'!N33-'DATA 2021'!L33</f>
        <v>0</v>
      </c>
      <c r="O33" s="277">
        <f>'DATA 2021'!O33-'DATA 2021'!M33</f>
        <v>0</v>
      </c>
      <c r="P33" s="276">
        <f>'DATA 2021'!P33-'DATA 2021'!N33</f>
        <v>0</v>
      </c>
      <c r="Q33" s="277">
        <f>'DATA 2021'!Q33-'DATA 2021'!O33</f>
        <v>0</v>
      </c>
      <c r="R33" s="273">
        <f>'DATA 2021'!R33-'DATA 2021'!P33</f>
        <v>0</v>
      </c>
      <c r="S33" s="275">
        <f>'DATA 2021'!S33-'DATA 2021'!Q33</f>
        <v>0</v>
      </c>
      <c r="T33" s="273">
        <f>'DATA 2021'!T33-'DATA 2021'!R33</f>
        <v>0</v>
      </c>
      <c r="U33" s="275">
        <f>'DATA 2021'!U33-'DATA 2021'!S33</f>
        <v>0</v>
      </c>
      <c r="V33" s="241">
        <f>'DATA 2021'!V33-'DATA 2021'!T33</f>
        <v>0</v>
      </c>
      <c r="W33" s="242">
        <f>'DATA 2021'!W33-'DATA 2021'!U33</f>
        <v>0</v>
      </c>
      <c r="X33" s="241">
        <f>'DATA 2021'!X33-'DATA 2021'!V33</f>
        <v>0</v>
      </c>
      <c r="Y33" s="242">
        <f>'DATA 2021'!Y33-'DATA 2021'!W33</f>
        <v>0</v>
      </c>
      <c r="Z33" s="241">
        <f>'DATA 2021'!Z33-'DATA 2021'!X33</f>
        <v>0</v>
      </c>
      <c r="AA33" s="242">
        <f>'DATA 2021'!AA33-'DATA 2021'!Y33</f>
        <v>0</v>
      </c>
      <c r="AB33" s="276">
        <f>'DATA 2021'!AB33-'DATA 2021'!Z33</f>
        <v>0</v>
      </c>
      <c r="AC33" s="277">
        <f>'DATA 2021'!AC33-'DATA 2021'!AA33</f>
        <v>0</v>
      </c>
      <c r="AD33" s="276">
        <f>'DATA 2021'!AD33-'DATA 2021'!AB33</f>
        <v>0</v>
      </c>
      <c r="AE33" s="277">
        <f>'DATA 2021'!AE33-'DATA 2021'!AC33</f>
        <v>0</v>
      </c>
      <c r="AF33" s="273">
        <f>'DATA 2021'!AF33-'DATA 2021'!AD33</f>
        <v>0</v>
      </c>
      <c r="AG33" s="275">
        <f>'DATA 2021'!AG33-'DATA 2021'!AE33</f>
        <v>0</v>
      </c>
      <c r="AH33" s="273">
        <f>'DATA 2021'!AH33-'DATA 2021'!AF33</f>
        <v>0</v>
      </c>
      <c r="AI33" s="275">
        <f>'DATA 2021'!AI33-'DATA 2021'!AG33</f>
        <v>0</v>
      </c>
      <c r="AJ33" s="241">
        <f>'DATA 2021'!AJ33-'DATA 2021'!AH33</f>
        <v>0</v>
      </c>
      <c r="AK33" s="242">
        <f>'DATA 2021'!AK33-'DATA 2021'!AI33</f>
        <v>0</v>
      </c>
      <c r="AL33" s="241">
        <f>'DATA 2021'!AL33-'DATA 2021'!AJ33</f>
        <v>0</v>
      </c>
      <c r="AM33" s="242">
        <f>'DATA 2021'!AM33-'DATA 2021'!AK33</f>
        <v>0</v>
      </c>
      <c r="AN33" s="241">
        <f>'DATA 2021'!AN33-'DATA 2021'!AL33</f>
        <v>0</v>
      </c>
      <c r="AO33" s="242">
        <f>'DATA 2021'!AO33-'DATA 2021'!AM33</f>
        <v>0</v>
      </c>
      <c r="AP33" s="276">
        <f>'DATA 2021'!AP33-'DATA 2021'!AN33</f>
        <v>0</v>
      </c>
      <c r="AQ33" s="277">
        <f>'DATA 2021'!AQ33-'DATA 2021'!AO33</f>
        <v>0</v>
      </c>
      <c r="AR33" s="276">
        <f>'DATA 2021'!AR33-'DATA 2021'!AP33</f>
        <v>0</v>
      </c>
      <c r="AS33" s="277">
        <f>'DATA 2021'!AS33-'DATA 2021'!AQ33</f>
        <v>0</v>
      </c>
      <c r="AT33" s="273">
        <f>'DATA 2021'!AT33-'DATA 2021'!AR33</f>
        <v>0</v>
      </c>
      <c r="AU33" s="275">
        <f>'DATA 2021'!AU33-'DATA 2021'!AS33</f>
        <v>0</v>
      </c>
      <c r="AV33" s="273">
        <f>'DATA 2021'!AV33-'DATA 2021'!AT33</f>
        <v>0</v>
      </c>
      <c r="AW33" s="275">
        <f>'DATA 2021'!AW33-'DATA 2021'!AU33</f>
        <v>0</v>
      </c>
      <c r="AX33" s="241">
        <f>'DATA 2021'!AX33-'DATA 2021'!AV33</f>
        <v>0</v>
      </c>
      <c r="AY33" s="242">
        <f>'DATA 2021'!AY33-'DATA 2021'!AW33</f>
        <v>0</v>
      </c>
      <c r="AZ33" s="241">
        <f>'DATA 2021'!AZ33-'DATA 2021'!AX33</f>
        <v>0</v>
      </c>
      <c r="BA33" s="242">
        <f>'DATA 2021'!BA33-'DATA 2021'!AY33</f>
        <v>0</v>
      </c>
      <c r="BB33" s="241">
        <f>'DATA 2021'!BB33-'DATA 2021'!AZ33</f>
        <v>0</v>
      </c>
      <c r="BC33" s="242">
        <f>'DATA 2021'!BC33-'DATA 2021'!BA33</f>
        <v>0</v>
      </c>
      <c r="BD33" s="276">
        <f>'DATA 2021'!BD33-'DATA 2021'!BB33</f>
        <v>0</v>
      </c>
      <c r="BE33" s="277">
        <f>'DATA 2021'!BE33-'DATA 2021'!BC33</f>
        <v>0</v>
      </c>
      <c r="BF33" s="276">
        <f>'DATA 2021'!BF33-'DATA 2021'!BD33</f>
        <v>0</v>
      </c>
      <c r="BG33" s="277">
        <f>'DATA 2021'!BG33-'DATA 2021'!BE33</f>
        <v>0</v>
      </c>
      <c r="BH33" s="273">
        <f>'DATA 2021'!BH33-'DATA 2021'!BF33</f>
        <v>0</v>
      </c>
      <c r="BI33" s="275">
        <f>'DATA 2021'!BI33-'DATA 2021'!BG33</f>
        <v>0</v>
      </c>
      <c r="BJ33" s="273">
        <f>'DATA 2021'!BJ33-'DATA 2021'!BH33</f>
        <v>0</v>
      </c>
      <c r="BK33" s="275">
        <f>'DATA 2021'!BK33-'DATA 2021'!BI33</f>
        <v>0</v>
      </c>
      <c r="BL33" s="237">
        <f>'DATA 2021'!BL33-'DATA 2021'!B33</f>
        <v>0</v>
      </c>
      <c r="BM33" s="248">
        <f>'DATA 2021'!BM33-'DATA 2021'!C33</f>
        <v>0</v>
      </c>
    </row>
    <row r="34" spans="1:65" ht="21" customHeight="1">
      <c r="A34" s="135" t="s">
        <v>29</v>
      </c>
      <c r="B34" s="249">
        <f>SUM(B3:B33)</f>
        <v>0</v>
      </c>
      <c r="C34" s="250">
        <f>SUM(C3:C33)</f>
        <v>0</v>
      </c>
      <c r="D34" s="251">
        <f>SUM(D4:D33)</f>
        <v>0</v>
      </c>
      <c r="E34" s="252">
        <f>SUM(E4:E33)</f>
        <v>0</v>
      </c>
      <c r="F34" s="251">
        <f>SUM(F5:F33)</f>
        <v>0</v>
      </c>
      <c r="G34" s="252">
        <f>SUM(G5:G33)</f>
        <v>0</v>
      </c>
      <c r="H34" s="251">
        <f>SUM(H6:H33)</f>
        <v>0</v>
      </c>
      <c r="I34" s="252">
        <f>SUM(I6:I33)</f>
        <v>0</v>
      </c>
      <c r="J34" s="251">
        <f>SUM(J7:J33)</f>
        <v>0</v>
      </c>
      <c r="K34" s="252">
        <f>SUM(K7:K33)</f>
        <v>0</v>
      </c>
      <c r="L34" s="251">
        <f>SUM(L8:L33)</f>
        <v>0</v>
      </c>
      <c r="M34" s="252">
        <f>SUM(M8:M33)</f>
        <v>0</v>
      </c>
      <c r="N34" s="251">
        <f>SUM(N9:N33)</f>
        <v>0</v>
      </c>
      <c r="O34" s="252">
        <f>SUM(O9:O33)</f>
        <v>0</v>
      </c>
      <c r="P34" s="251">
        <f>SUM(P10:P33)</f>
        <v>0</v>
      </c>
      <c r="Q34" s="252">
        <f>SUM(Q10:Q33)</f>
        <v>0</v>
      </c>
      <c r="R34" s="251">
        <f>SUM(R11:R33)</f>
        <v>0</v>
      </c>
      <c r="S34" s="252">
        <f>SUM(S11:S33)</f>
        <v>0</v>
      </c>
      <c r="T34" s="251">
        <f>SUM(T12:T33)</f>
        <v>0</v>
      </c>
      <c r="U34" s="252">
        <f>SUM(U12:U33)</f>
        <v>0</v>
      </c>
      <c r="V34" s="251">
        <f>SUM(V13:V33)</f>
        <v>0</v>
      </c>
      <c r="W34" s="252">
        <f>SUM(W13:W33)</f>
        <v>0</v>
      </c>
      <c r="X34" s="251">
        <f>SUM(X14:X33)</f>
        <v>0</v>
      </c>
      <c r="Y34" s="252">
        <f>SUM(Y14:Y33)</f>
        <v>0</v>
      </c>
      <c r="Z34" s="251">
        <f>SUM(Z15:Z33)</f>
        <v>0</v>
      </c>
      <c r="AA34" s="252">
        <f>SUM(AA15:AA33)</f>
        <v>0</v>
      </c>
      <c r="AB34" s="251">
        <f>SUM(AB16:AB33)</f>
        <v>0</v>
      </c>
      <c r="AC34" s="252">
        <f>SUM(AC16:AC33)</f>
        <v>0</v>
      </c>
      <c r="AD34" s="251">
        <f>SUM(AD17:AD33)</f>
        <v>0</v>
      </c>
      <c r="AE34" s="252">
        <f>SUM(AE17:AE33)</f>
        <v>0</v>
      </c>
      <c r="AF34" s="251">
        <f>SUM(AF18:AF33)</f>
        <v>0</v>
      </c>
      <c r="AG34" s="252">
        <f>SUM(AG18:AG33)</f>
        <v>0</v>
      </c>
      <c r="AH34" s="251">
        <f>SUM(AH19:AH33)</f>
        <v>0</v>
      </c>
      <c r="AI34" s="252">
        <f>SUM(AI19:AI33)</f>
        <v>0</v>
      </c>
      <c r="AJ34" s="251">
        <f>SUM(AJ20:AJ33)</f>
        <v>0</v>
      </c>
      <c r="AK34" s="252">
        <f>SUM(AK20:AK33)</f>
        <v>0</v>
      </c>
      <c r="AL34" s="251">
        <f>SUM(AL21:AL33)</f>
        <v>0</v>
      </c>
      <c r="AM34" s="252">
        <f>SUM(AM21:AM33)</f>
        <v>0</v>
      </c>
      <c r="AN34" s="251">
        <f>SUM(AN22:AN33)</f>
        <v>0</v>
      </c>
      <c r="AO34" s="252">
        <f>SUM(AO22:AO33)</f>
        <v>0</v>
      </c>
      <c r="AP34" s="251">
        <f>SUM(AP23:AP33)</f>
        <v>0</v>
      </c>
      <c r="AQ34" s="252">
        <f>SUM(AQ23:AQ33)</f>
        <v>0</v>
      </c>
      <c r="AR34" s="251">
        <f>SUM(AR24:AR33)</f>
        <v>0</v>
      </c>
      <c r="AS34" s="252">
        <f>SUM(AS24:AS33)</f>
        <v>0</v>
      </c>
      <c r="AT34" s="251">
        <f>SUM(AT25:AT33)</f>
        <v>0</v>
      </c>
      <c r="AU34" s="252">
        <f>SUM(AU25:AU33)</f>
        <v>0</v>
      </c>
      <c r="AV34" s="251">
        <f>SUM(AV26:AV33)</f>
        <v>0</v>
      </c>
      <c r="AW34" s="252">
        <f>SUM(AW26:AW33)</f>
        <v>0</v>
      </c>
      <c r="AX34" s="251">
        <f>SUM(AX27:AX33)</f>
        <v>0</v>
      </c>
      <c r="AY34" s="252">
        <f>SUM(AY27:AY33)</f>
        <v>0</v>
      </c>
      <c r="AZ34" s="251">
        <f>SUM(AZ28:AZ33)</f>
        <v>0</v>
      </c>
      <c r="BA34" s="252">
        <f>SUM(BA28:BA33)</f>
        <v>0</v>
      </c>
      <c r="BB34" s="251">
        <f>SUM(BB29:BB33)</f>
        <v>0</v>
      </c>
      <c r="BC34" s="252">
        <f>SUM(BC29:BC33)</f>
        <v>0</v>
      </c>
      <c r="BD34" s="251">
        <f>SUM(BD30:BD33)</f>
        <v>0</v>
      </c>
      <c r="BE34" s="252">
        <f>SUM(BE30:BE33)</f>
        <v>0</v>
      </c>
      <c r="BF34" s="251">
        <f>SUM(BF31:BF33)</f>
        <v>0</v>
      </c>
      <c r="BG34" s="252">
        <f>SUM(BG31:BG33)</f>
        <v>0</v>
      </c>
      <c r="BH34" s="251">
        <f>SUM(BH32:BH33)</f>
        <v>0</v>
      </c>
      <c r="BI34" s="252">
        <f>SUM(BI32:BI33)</f>
        <v>0</v>
      </c>
      <c r="BJ34" s="251">
        <f>SUM(BJ33)</f>
        <v>0</v>
      </c>
      <c r="BK34" s="252">
        <f>SUM(BK33)</f>
        <v>0</v>
      </c>
      <c r="BL34" s="253"/>
      <c r="BM34" s="254"/>
    </row>
  </sheetData>
  <mergeCells count="32">
    <mergeCell ref="BF1:BG1"/>
    <mergeCell ref="L1:M1"/>
    <mergeCell ref="N1:O1"/>
    <mergeCell ref="BH1:BI1"/>
    <mergeCell ref="AL1:AM1"/>
    <mergeCell ref="BD1:BE1"/>
    <mergeCell ref="AT1:AU1"/>
    <mergeCell ref="X1:Y1"/>
    <mergeCell ref="AR1:AS1"/>
    <mergeCell ref="BL1:BM1"/>
    <mergeCell ref="R1:S1"/>
    <mergeCell ref="BB1:BC1"/>
    <mergeCell ref="H1:I1"/>
    <mergeCell ref="AF1:AG1"/>
    <mergeCell ref="AH1:AI1"/>
    <mergeCell ref="AX1:AY1"/>
    <mergeCell ref="AJ1:AK1"/>
    <mergeCell ref="V1:W1"/>
    <mergeCell ref="T1:U1"/>
    <mergeCell ref="P1:Q1"/>
    <mergeCell ref="BJ1:BK1"/>
    <mergeCell ref="AP1:AQ1"/>
    <mergeCell ref="AB1:AC1"/>
    <mergeCell ref="AN1:AO1"/>
    <mergeCell ref="Z1:AA1"/>
    <mergeCell ref="B1:C1"/>
    <mergeCell ref="AV1:AW1"/>
    <mergeCell ref="AZ1:BA1"/>
    <mergeCell ref="F1:G1"/>
    <mergeCell ref="AD1:AE1"/>
    <mergeCell ref="D1:E1"/>
    <mergeCell ref="J1:K1"/>
  </mergeCells>
  <pageMargins left="1" right="1" top="1" bottom="1" header="0.25" footer="0.25"/>
  <pageSetup orientation="portrait"/>
  <headerFooter>
    <oddFooter>&amp;C&amp;"Helvetica,Regular"&amp;12&amp;K000000&amp;P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I31"/>
  <sheetViews>
    <sheetView showGridLines="0" workbookViewId="0">
      <pane xSplit="1" ySplit="1" topLeftCell="AV11" activePane="bottomRight" state="frozen"/>
      <selection pane="topRight"/>
      <selection pane="bottomLeft"/>
      <selection pane="bottomRight" activeCell="AZ28" sqref="AZ28:BA30"/>
    </sheetView>
  </sheetViews>
  <sheetFormatPr defaultColWidth="16.28515625" defaultRowHeight="18" customHeight="1"/>
  <cols>
    <col min="1" max="2" width="8.42578125" style="255" customWidth="1"/>
    <col min="3" max="3" width="12" style="255" customWidth="1"/>
    <col min="4" max="4" width="8.28515625" style="255" customWidth="1"/>
    <col min="5" max="5" width="11.85546875" style="255" customWidth="1"/>
    <col min="6" max="6" width="8.42578125" style="255" customWidth="1"/>
    <col min="7" max="7" width="11.7109375" style="255" customWidth="1"/>
    <col min="8" max="8" width="8.42578125" style="255" customWidth="1"/>
    <col min="9" max="9" width="11.7109375" style="255" customWidth="1"/>
    <col min="10" max="10" width="8.42578125" style="255" customWidth="1"/>
    <col min="11" max="11" width="11.7109375" style="255" customWidth="1"/>
    <col min="12" max="12" width="8.42578125" style="255" customWidth="1"/>
    <col min="13" max="13" width="11.85546875" style="255" customWidth="1"/>
    <col min="14" max="14" width="8.42578125" style="255" customWidth="1"/>
    <col min="15" max="15" width="11.7109375" style="255" customWidth="1"/>
    <col min="16" max="16" width="8.42578125" style="255" customWidth="1"/>
    <col min="17" max="17" width="11.7109375" style="255" customWidth="1"/>
    <col min="18" max="18" width="8.28515625" style="255" customWidth="1"/>
    <col min="19" max="19" width="11.85546875" style="255" customWidth="1"/>
    <col min="20" max="20" width="8.28515625" style="255" customWidth="1"/>
    <col min="21" max="21" width="11.85546875" style="255" customWidth="1"/>
    <col min="22" max="22" width="8.28515625" style="255" customWidth="1"/>
    <col min="23" max="23" width="11.85546875" style="255" customWidth="1"/>
    <col min="24" max="24" width="8.42578125" style="255" customWidth="1"/>
    <col min="25" max="25" width="11.85546875" style="255" customWidth="1"/>
    <col min="26" max="26" width="8.42578125" style="255" customWidth="1"/>
    <col min="27" max="27" width="11.85546875" style="255" customWidth="1"/>
    <col min="28" max="28" width="8.42578125" style="255" customWidth="1"/>
    <col min="29" max="29" width="11.7109375" style="255" customWidth="1"/>
    <col min="30" max="30" width="8.42578125" style="255" customWidth="1"/>
    <col min="31" max="31" width="11.85546875" style="255" customWidth="1"/>
    <col min="32" max="32" width="8.28515625" style="255" customWidth="1"/>
    <col min="33" max="33" width="11.85546875" style="255" customWidth="1"/>
    <col min="34" max="34" width="8.28515625" style="255" customWidth="1"/>
    <col min="35" max="35" width="11.85546875" style="255" customWidth="1"/>
    <col min="36" max="36" width="8.42578125" style="255" customWidth="1"/>
    <col min="37" max="37" width="11.7109375" style="255" customWidth="1"/>
    <col min="38" max="38" width="8.42578125" style="255" customWidth="1"/>
    <col min="39" max="39" width="11.85546875" style="255" customWidth="1"/>
    <col min="40" max="40" width="8.28515625" style="255" customWidth="1"/>
    <col min="41" max="41" width="11.85546875" style="255" customWidth="1"/>
    <col min="42" max="42" width="8.42578125" style="255" customWidth="1"/>
    <col min="43" max="43" width="11.85546875" style="255" customWidth="1"/>
    <col min="44" max="44" width="8.42578125" style="255" customWidth="1"/>
    <col min="45" max="45" width="11.7109375" style="255" customWidth="1"/>
    <col min="46" max="46" width="8.42578125" style="255" customWidth="1"/>
    <col min="47" max="47" width="11.85546875" style="255" customWidth="1"/>
    <col min="48" max="48" width="8.42578125" style="255" customWidth="1"/>
    <col min="49" max="49" width="11.7109375" style="255" customWidth="1"/>
    <col min="50" max="50" width="8.28515625" style="255" customWidth="1"/>
    <col min="51" max="51" width="11.7109375" style="255" customWidth="1"/>
    <col min="52" max="52" width="8.42578125" style="255" customWidth="1"/>
    <col min="53" max="53" width="11.7109375" style="255" customWidth="1"/>
    <col min="54" max="54" width="8.42578125" style="255" customWidth="1"/>
    <col min="55" max="55" width="11.7109375" style="255" customWidth="1"/>
    <col min="56" max="56" width="8.42578125" style="255" customWidth="1"/>
    <col min="57" max="57" width="11.85546875" style="255" customWidth="1"/>
    <col min="58" max="58" width="8.140625" style="255" customWidth="1"/>
    <col min="59" max="61" width="11.85546875" style="255" customWidth="1"/>
    <col min="62" max="256" width="16.28515625" customWidth="1"/>
  </cols>
  <sheetData>
    <row r="1" spans="1:61" ht="15.6" customHeight="1">
      <c r="A1" s="110" t="s">
        <v>38</v>
      </c>
      <c r="B1" s="330">
        <v>0</v>
      </c>
      <c r="C1" s="331"/>
      <c r="D1" s="330">
        <v>1</v>
      </c>
      <c r="E1" s="331"/>
      <c r="F1" s="330">
        <v>2</v>
      </c>
      <c r="G1" s="331"/>
      <c r="H1" s="332">
        <v>3</v>
      </c>
      <c r="I1" s="331"/>
      <c r="J1" s="332">
        <v>4</v>
      </c>
      <c r="K1" s="331"/>
      <c r="L1" s="332">
        <v>5</v>
      </c>
      <c r="M1" s="331"/>
      <c r="N1" s="332">
        <v>6</v>
      </c>
      <c r="O1" s="331"/>
      <c r="P1" s="332">
        <v>7</v>
      </c>
      <c r="Q1" s="331"/>
      <c r="R1" s="332">
        <v>8</v>
      </c>
      <c r="S1" s="331"/>
      <c r="T1" s="332">
        <v>9</v>
      </c>
      <c r="U1" s="331"/>
      <c r="V1" s="332">
        <v>10</v>
      </c>
      <c r="W1" s="331"/>
      <c r="X1" s="332">
        <v>11</v>
      </c>
      <c r="Y1" s="331"/>
      <c r="Z1" s="332">
        <v>12</v>
      </c>
      <c r="AA1" s="331"/>
      <c r="AB1" s="332">
        <v>13</v>
      </c>
      <c r="AC1" s="331"/>
      <c r="AD1" s="332">
        <v>14</v>
      </c>
      <c r="AE1" s="331"/>
      <c r="AF1" s="332">
        <v>15</v>
      </c>
      <c r="AG1" s="331"/>
      <c r="AH1" s="332">
        <v>16</v>
      </c>
      <c r="AI1" s="331"/>
      <c r="AJ1" s="332">
        <v>17</v>
      </c>
      <c r="AK1" s="331"/>
      <c r="AL1" s="332">
        <v>18</v>
      </c>
      <c r="AM1" s="331"/>
      <c r="AN1" s="332">
        <v>19</v>
      </c>
      <c r="AO1" s="331"/>
      <c r="AP1" s="332">
        <v>20</v>
      </c>
      <c r="AQ1" s="331"/>
      <c r="AR1" s="332">
        <v>21</v>
      </c>
      <c r="AS1" s="331"/>
      <c r="AT1" s="332">
        <v>22</v>
      </c>
      <c r="AU1" s="331"/>
      <c r="AV1" s="332">
        <v>23</v>
      </c>
      <c r="AW1" s="331"/>
      <c r="AX1" s="332">
        <v>24</v>
      </c>
      <c r="AY1" s="331"/>
      <c r="AZ1" s="332">
        <v>25</v>
      </c>
      <c r="BA1" s="331"/>
      <c r="BB1" s="332">
        <v>26</v>
      </c>
      <c r="BC1" s="331"/>
      <c r="BD1" s="332">
        <v>27</v>
      </c>
      <c r="BE1" s="331"/>
      <c r="BF1" s="332">
        <v>28</v>
      </c>
      <c r="BG1" s="331"/>
      <c r="BH1" s="109"/>
      <c r="BI1" s="109"/>
    </row>
    <row r="2" spans="1:61" ht="15.6" customHeight="1">
      <c r="A2" s="228"/>
      <c r="B2" s="112" t="s">
        <v>36</v>
      </c>
      <c r="C2" s="112" t="s">
        <v>37</v>
      </c>
      <c r="D2" s="112" t="s">
        <v>36</v>
      </c>
      <c r="E2" s="112" t="s">
        <v>37</v>
      </c>
      <c r="F2" s="113" t="s">
        <v>36</v>
      </c>
      <c r="G2" s="113" t="s">
        <v>37</v>
      </c>
      <c r="H2" s="113" t="s">
        <v>36</v>
      </c>
      <c r="I2" s="113" t="s">
        <v>37</v>
      </c>
      <c r="J2" s="113" t="s">
        <v>36</v>
      </c>
      <c r="K2" s="113" t="s">
        <v>37</v>
      </c>
      <c r="L2" s="113" t="s">
        <v>36</v>
      </c>
      <c r="M2" s="113" t="s">
        <v>37</v>
      </c>
      <c r="N2" s="113" t="s">
        <v>36</v>
      </c>
      <c r="O2" s="113" t="s">
        <v>37</v>
      </c>
      <c r="P2" s="113" t="s">
        <v>36</v>
      </c>
      <c r="Q2" s="113" t="s">
        <v>37</v>
      </c>
      <c r="R2" s="113" t="s">
        <v>36</v>
      </c>
      <c r="S2" s="113" t="s">
        <v>37</v>
      </c>
      <c r="T2" s="113" t="s">
        <v>36</v>
      </c>
      <c r="U2" s="113" t="s">
        <v>37</v>
      </c>
      <c r="V2" s="113" t="s">
        <v>36</v>
      </c>
      <c r="W2" s="113" t="s">
        <v>37</v>
      </c>
      <c r="X2" s="113" t="s">
        <v>36</v>
      </c>
      <c r="Y2" s="113" t="s">
        <v>37</v>
      </c>
      <c r="Z2" s="113" t="s">
        <v>36</v>
      </c>
      <c r="AA2" s="113" t="s">
        <v>37</v>
      </c>
      <c r="AB2" s="113" t="s">
        <v>36</v>
      </c>
      <c r="AC2" s="113" t="s">
        <v>37</v>
      </c>
      <c r="AD2" s="113" t="s">
        <v>36</v>
      </c>
      <c r="AE2" s="113" t="s">
        <v>37</v>
      </c>
      <c r="AF2" s="113" t="s">
        <v>36</v>
      </c>
      <c r="AG2" s="113" t="s">
        <v>37</v>
      </c>
      <c r="AH2" s="113" t="s">
        <v>36</v>
      </c>
      <c r="AI2" s="113" t="s">
        <v>37</v>
      </c>
      <c r="AJ2" s="113" t="s">
        <v>36</v>
      </c>
      <c r="AK2" s="113" t="s">
        <v>37</v>
      </c>
      <c r="AL2" s="113" t="s">
        <v>36</v>
      </c>
      <c r="AM2" s="113" t="s">
        <v>37</v>
      </c>
      <c r="AN2" s="113" t="s">
        <v>36</v>
      </c>
      <c r="AO2" s="113" t="s">
        <v>37</v>
      </c>
      <c r="AP2" s="113" t="s">
        <v>36</v>
      </c>
      <c r="AQ2" s="113" t="s">
        <v>37</v>
      </c>
      <c r="AR2" s="113" t="s">
        <v>36</v>
      </c>
      <c r="AS2" s="113" t="s">
        <v>37</v>
      </c>
      <c r="AT2" s="113" t="s">
        <v>36</v>
      </c>
      <c r="AU2" s="113" t="s">
        <v>37</v>
      </c>
      <c r="AV2" s="113" t="s">
        <v>36</v>
      </c>
      <c r="AW2" s="113" t="s">
        <v>37</v>
      </c>
      <c r="AX2" s="113" t="s">
        <v>36</v>
      </c>
      <c r="AY2" s="113" t="s">
        <v>37</v>
      </c>
      <c r="AZ2" s="113" t="s">
        <v>36</v>
      </c>
      <c r="BA2" s="113" t="s">
        <v>37</v>
      </c>
      <c r="BB2" s="113" t="s">
        <v>36</v>
      </c>
      <c r="BC2" s="113" t="s">
        <v>37</v>
      </c>
      <c r="BD2" s="113" t="s">
        <v>36</v>
      </c>
      <c r="BE2" s="113" t="s">
        <v>37</v>
      </c>
      <c r="BF2" s="113" t="s">
        <v>36</v>
      </c>
      <c r="BG2" s="113" t="s">
        <v>37</v>
      </c>
      <c r="BH2" s="256"/>
      <c r="BI2" s="256"/>
    </row>
    <row r="3" spans="1:61" ht="21" customHeight="1">
      <c r="A3" s="114">
        <v>1</v>
      </c>
      <c r="B3" s="229">
        <f>'DATA 2021'!B37</f>
        <v>0</v>
      </c>
      <c r="C3" s="230">
        <f>'DATA 2021'!C37</f>
        <v>0</v>
      </c>
      <c r="D3" s="231">
        <f>'DATA 2021'!D37-'DATA 2021'!B37</f>
        <v>0</v>
      </c>
      <c r="E3" s="232">
        <f>'DATA 2021'!E37-'DATA 2021'!C37</f>
        <v>0</v>
      </c>
      <c r="F3" s="233"/>
      <c r="G3" s="234"/>
      <c r="H3" s="233"/>
      <c r="I3" s="234"/>
      <c r="J3" s="233"/>
      <c r="K3" s="234"/>
      <c r="L3" s="233"/>
      <c r="M3" s="234"/>
      <c r="N3" s="233"/>
      <c r="O3" s="234"/>
      <c r="P3" s="233"/>
      <c r="Q3" s="234"/>
      <c r="R3" s="233"/>
      <c r="S3" s="234"/>
      <c r="T3" s="233"/>
      <c r="U3" s="234"/>
      <c r="V3" s="233"/>
      <c r="W3" s="234"/>
      <c r="X3" s="233"/>
      <c r="Y3" s="234"/>
      <c r="Z3" s="233"/>
      <c r="AA3" s="234"/>
      <c r="AB3" s="233"/>
      <c r="AC3" s="234"/>
      <c r="AD3" s="233"/>
      <c r="AE3" s="234"/>
      <c r="AF3" s="233"/>
      <c r="AG3" s="234"/>
      <c r="AH3" s="233"/>
      <c r="AI3" s="234"/>
      <c r="AJ3" s="233"/>
      <c r="AK3" s="234"/>
      <c r="AL3" s="233"/>
      <c r="AM3" s="234"/>
      <c r="AN3" s="233"/>
      <c r="AO3" s="234"/>
      <c r="AP3" s="233"/>
      <c r="AQ3" s="234"/>
      <c r="AR3" s="233"/>
      <c r="AS3" s="234"/>
      <c r="AT3" s="233"/>
      <c r="AU3" s="234"/>
      <c r="AV3" s="233"/>
      <c r="AW3" s="234"/>
      <c r="AX3" s="233"/>
      <c r="AY3" s="234"/>
      <c r="AZ3" s="233"/>
      <c r="BA3" s="234"/>
      <c r="BB3" s="233"/>
      <c r="BC3" s="234"/>
      <c r="BD3" s="233"/>
      <c r="BE3" s="234"/>
      <c r="BF3" s="233"/>
      <c r="BG3" s="234"/>
      <c r="BH3" s="234"/>
      <c r="BI3" s="234"/>
    </row>
    <row r="4" spans="1:61" ht="21" customHeight="1">
      <c r="A4" s="114">
        <v>2</v>
      </c>
      <c r="B4" s="235">
        <f>'DATA 2021'!B38</f>
        <v>0</v>
      </c>
      <c r="C4" s="236">
        <f>'DATA 2021'!C38</f>
        <v>0</v>
      </c>
      <c r="D4" s="241">
        <f>'DATA 2021'!D38-'DATA 2021'!B38</f>
        <v>0</v>
      </c>
      <c r="E4" s="242">
        <f>'DATA 2021'!E38-'DATA 2021'!C38</f>
        <v>0</v>
      </c>
      <c r="F4" s="237">
        <f>'DATA 2021'!F38-'DATA 2021'!B38</f>
        <v>0</v>
      </c>
      <c r="G4" s="240">
        <f>'DATA 2021'!G38-'DATA 2021'!C38</f>
        <v>0</v>
      </c>
      <c r="H4" s="233"/>
      <c r="I4" s="234"/>
      <c r="J4" s="233"/>
      <c r="K4" s="234"/>
      <c r="L4" s="233"/>
      <c r="M4" s="234"/>
      <c r="N4" s="233"/>
      <c r="O4" s="234"/>
      <c r="P4" s="233"/>
      <c r="Q4" s="234"/>
      <c r="R4" s="233"/>
      <c r="S4" s="234"/>
      <c r="T4" s="233"/>
      <c r="U4" s="234"/>
      <c r="V4" s="233"/>
      <c r="W4" s="234"/>
      <c r="X4" s="233"/>
      <c r="Y4" s="234"/>
      <c r="Z4" s="233"/>
      <c r="AA4" s="234"/>
      <c r="AB4" s="233"/>
      <c r="AC4" s="234"/>
      <c r="AD4" s="233"/>
      <c r="AE4" s="234"/>
      <c r="AF4" s="233"/>
      <c r="AG4" s="234"/>
      <c r="AH4" s="233"/>
      <c r="AI4" s="234"/>
      <c r="AJ4" s="233"/>
      <c r="AK4" s="234"/>
      <c r="AL4" s="233"/>
      <c r="AM4" s="234"/>
      <c r="AN4" s="233"/>
      <c r="AO4" s="234"/>
      <c r="AP4" s="233"/>
      <c r="AQ4" s="234"/>
      <c r="AR4" s="233"/>
      <c r="AS4" s="234"/>
      <c r="AT4" s="233"/>
      <c r="AU4" s="234"/>
      <c r="AV4" s="233"/>
      <c r="AW4" s="234"/>
      <c r="AX4" s="233"/>
      <c r="AY4" s="234"/>
      <c r="AZ4" s="233"/>
      <c r="BA4" s="234"/>
      <c r="BB4" s="233"/>
      <c r="BC4" s="234"/>
      <c r="BD4" s="233"/>
      <c r="BE4" s="234"/>
      <c r="BF4" s="233"/>
      <c r="BG4" s="234"/>
      <c r="BH4" s="234"/>
      <c r="BI4" s="234"/>
    </row>
    <row r="5" spans="1:61" ht="21" customHeight="1">
      <c r="A5" s="114">
        <v>3</v>
      </c>
      <c r="B5" s="235">
        <f>'DATA 2021'!B39</f>
        <v>0</v>
      </c>
      <c r="C5" s="236">
        <f>'DATA 2021'!C39</f>
        <v>0</v>
      </c>
      <c r="D5" s="241">
        <f>'DATA 2021'!D39-'DATA 2021'!B39</f>
        <v>0</v>
      </c>
      <c r="E5" s="242">
        <f>'DATA 2021'!E39-'DATA 2021'!C39</f>
        <v>0</v>
      </c>
      <c r="F5" s="241">
        <f>'DATA 2021'!F39-'DATA 2021'!D39</f>
        <v>0</v>
      </c>
      <c r="G5" s="242">
        <f>'DATA 2021'!G5-'DATA 2021'!E5</f>
        <v>0</v>
      </c>
      <c r="H5" s="237">
        <f>'DATA 2021'!H39-'DATA 2021'!B39</f>
        <v>0</v>
      </c>
      <c r="I5" s="240">
        <f>'DATA 2021'!I39-'DATA 2021'!C39</f>
        <v>0</v>
      </c>
      <c r="J5" s="233"/>
      <c r="K5" s="234"/>
      <c r="L5" s="233"/>
      <c r="M5" s="234"/>
      <c r="N5" s="233"/>
      <c r="O5" s="234"/>
      <c r="P5" s="233"/>
      <c r="Q5" s="234"/>
      <c r="R5" s="233"/>
      <c r="S5" s="234"/>
      <c r="T5" s="233"/>
      <c r="U5" s="234"/>
      <c r="V5" s="233"/>
      <c r="W5" s="234"/>
      <c r="X5" s="233"/>
      <c r="Y5" s="234"/>
      <c r="Z5" s="233"/>
      <c r="AA5" s="234"/>
      <c r="AB5" s="233"/>
      <c r="AC5" s="234"/>
      <c r="AD5" s="233"/>
      <c r="AE5" s="234"/>
      <c r="AF5" s="233"/>
      <c r="AG5" s="234"/>
      <c r="AH5" s="233"/>
      <c r="AI5" s="234"/>
      <c r="AJ5" s="233"/>
      <c r="AK5" s="234"/>
      <c r="AL5" s="233"/>
      <c r="AM5" s="234"/>
      <c r="AN5" s="233"/>
      <c r="AO5" s="234"/>
      <c r="AP5" s="233"/>
      <c r="AQ5" s="234"/>
      <c r="AR5" s="233"/>
      <c r="AS5" s="234"/>
      <c r="AT5" s="233"/>
      <c r="AU5" s="234"/>
      <c r="AV5" s="233"/>
      <c r="AW5" s="234"/>
      <c r="AX5" s="233"/>
      <c r="AY5" s="234"/>
      <c r="AZ5" s="233"/>
      <c r="BA5" s="234"/>
      <c r="BB5" s="233"/>
      <c r="BC5" s="234"/>
      <c r="BD5" s="233"/>
      <c r="BE5" s="234"/>
      <c r="BF5" s="233"/>
      <c r="BG5" s="234"/>
      <c r="BH5" s="234"/>
      <c r="BI5" s="234"/>
    </row>
    <row r="6" spans="1:61" ht="21" customHeight="1">
      <c r="A6" s="114">
        <v>4</v>
      </c>
      <c r="B6" s="235">
        <f>'DATA 2021'!B40</f>
        <v>0</v>
      </c>
      <c r="C6" s="236">
        <f>'DATA 2021'!C40</f>
        <v>0</v>
      </c>
      <c r="D6" s="241">
        <f>'DATA 2021'!D40-'DATA 2021'!B40</f>
        <v>0</v>
      </c>
      <c r="E6" s="242">
        <f>'DATA 2021'!E40-'DATA 2021'!C40</f>
        <v>0</v>
      </c>
      <c r="F6" s="241">
        <f>'DATA 2021'!F40-'DATA 2021'!D40</f>
        <v>0</v>
      </c>
      <c r="G6" s="242">
        <f>'DATA 2021'!G40-'DATA 2021'!E40</f>
        <v>0</v>
      </c>
      <c r="H6" s="276">
        <f>'DATA 2021'!H40-'DATA 2021'!F40</f>
        <v>0</v>
      </c>
      <c r="I6" s="277">
        <f>'DATA 2021'!I40-'DATA 2021'!G40</f>
        <v>0</v>
      </c>
      <c r="J6" s="237">
        <f>'DATA 2021'!J40-'DATA 2021'!B40</f>
        <v>0</v>
      </c>
      <c r="K6" s="240">
        <f>'DATA 2021'!K40-'DATA 2021'!C40</f>
        <v>0</v>
      </c>
      <c r="L6" s="233"/>
      <c r="M6" s="234"/>
      <c r="N6" s="233"/>
      <c r="O6" s="234"/>
      <c r="P6" s="233"/>
      <c r="Q6" s="234"/>
      <c r="R6" s="233"/>
      <c r="S6" s="234"/>
      <c r="T6" s="233"/>
      <c r="U6" s="234"/>
      <c r="V6" s="233"/>
      <c r="W6" s="234"/>
      <c r="X6" s="233"/>
      <c r="Y6" s="234"/>
      <c r="Z6" s="233"/>
      <c r="AA6" s="234"/>
      <c r="AB6" s="233"/>
      <c r="AC6" s="234"/>
      <c r="AD6" s="233"/>
      <c r="AE6" s="234"/>
      <c r="AF6" s="233"/>
      <c r="AG6" s="234"/>
      <c r="AH6" s="233"/>
      <c r="AI6" s="234"/>
      <c r="AJ6" s="233"/>
      <c r="AK6" s="234"/>
      <c r="AL6" s="233"/>
      <c r="AM6" s="234"/>
      <c r="AN6" s="233"/>
      <c r="AO6" s="234"/>
      <c r="AP6" s="233"/>
      <c r="AQ6" s="234"/>
      <c r="AR6" s="233"/>
      <c r="AS6" s="234"/>
      <c r="AT6" s="233"/>
      <c r="AU6" s="234"/>
      <c r="AV6" s="233"/>
      <c r="AW6" s="234"/>
      <c r="AX6" s="233"/>
      <c r="AY6" s="234"/>
      <c r="AZ6" s="233"/>
      <c r="BA6" s="234"/>
      <c r="BB6" s="233"/>
      <c r="BC6" s="234"/>
      <c r="BD6" s="233"/>
      <c r="BE6" s="234"/>
      <c r="BF6" s="233"/>
      <c r="BG6" s="234"/>
      <c r="BH6" s="234"/>
      <c r="BI6" s="234"/>
    </row>
    <row r="7" spans="1:61" ht="21" customHeight="1">
      <c r="A7" s="114">
        <v>5</v>
      </c>
      <c r="B7" s="235">
        <f>'DATA 2021'!B41</f>
        <v>0</v>
      </c>
      <c r="C7" s="236">
        <f>'DATA 2021'!C41</f>
        <v>0</v>
      </c>
      <c r="D7" s="241">
        <f>'DATA 2021'!D41-'DATA 2021'!B41</f>
        <v>0</v>
      </c>
      <c r="E7" s="242">
        <f>'DATA 2021'!E41-'DATA 2021'!C41</f>
        <v>0</v>
      </c>
      <c r="F7" s="241">
        <f>'DATA 2021'!F41-'DATA 2021'!D41</f>
        <v>0</v>
      </c>
      <c r="G7" s="242">
        <f>'DATA 2021'!G41-'DATA 2021'!E41</f>
        <v>0</v>
      </c>
      <c r="H7" s="276">
        <f>'DATA 2021'!H41-'DATA 2021'!F41</f>
        <v>0</v>
      </c>
      <c r="I7" s="277">
        <f>'DATA 2021'!I41-'DATA 2021'!G41</f>
        <v>0</v>
      </c>
      <c r="J7" s="276">
        <f>'DATA 2021'!J41-'DATA 2021'!H41</f>
        <v>0</v>
      </c>
      <c r="K7" s="277">
        <f>'DATA 2021'!K41-'DATA 2021'!I41</f>
        <v>0</v>
      </c>
      <c r="L7" s="237">
        <f>'DATA 2021'!L41-'DATA 2021'!B41</f>
        <v>0</v>
      </c>
      <c r="M7" s="240">
        <f>'DATA 2021'!M41-'DATA 2021'!C41</f>
        <v>0</v>
      </c>
      <c r="N7" s="233"/>
      <c r="O7" s="234"/>
      <c r="P7" s="233"/>
      <c r="Q7" s="234"/>
      <c r="R7" s="233"/>
      <c r="S7" s="234"/>
      <c r="T7" s="233"/>
      <c r="U7" s="234"/>
      <c r="V7" s="233"/>
      <c r="W7" s="234"/>
      <c r="X7" s="233"/>
      <c r="Y7" s="234"/>
      <c r="Z7" s="233"/>
      <c r="AA7" s="234"/>
      <c r="AB7" s="233"/>
      <c r="AC7" s="234"/>
      <c r="AD7" s="233"/>
      <c r="AE7" s="234"/>
      <c r="AF7" s="233"/>
      <c r="AG7" s="234"/>
      <c r="AH7" s="233"/>
      <c r="AI7" s="234"/>
      <c r="AJ7" s="233"/>
      <c r="AK7" s="234"/>
      <c r="AL7" s="233"/>
      <c r="AM7" s="234"/>
      <c r="AN7" s="233"/>
      <c r="AO7" s="234"/>
      <c r="AP7" s="233"/>
      <c r="AQ7" s="234"/>
      <c r="AR7" s="233"/>
      <c r="AS7" s="234"/>
      <c r="AT7" s="233"/>
      <c r="AU7" s="234"/>
      <c r="AV7" s="233"/>
      <c r="AW7" s="234"/>
      <c r="AX7" s="233"/>
      <c r="AY7" s="234"/>
      <c r="AZ7" s="233"/>
      <c r="BA7" s="234"/>
      <c r="BB7" s="233"/>
      <c r="BC7" s="234"/>
      <c r="BD7" s="233"/>
      <c r="BE7" s="234"/>
      <c r="BF7" s="233"/>
      <c r="BG7" s="234"/>
      <c r="BH7" s="234"/>
      <c r="BI7" s="234"/>
    </row>
    <row r="8" spans="1:61" ht="21" customHeight="1">
      <c r="A8" s="114">
        <v>6</v>
      </c>
      <c r="B8" s="235">
        <f>'DATA 2021'!B42</f>
        <v>0</v>
      </c>
      <c r="C8" s="236">
        <f>'DATA 2021'!C42</f>
        <v>0</v>
      </c>
      <c r="D8" s="241">
        <f>'DATA 2021'!D42-'DATA 2021'!B42</f>
        <v>0</v>
      </c>
      <c r="E8" s="242">
        <f>'DATA 2021'!E42-'DATA 2021'!C42</f>
        <v>0</v>
      </c>
      <c r="F8" s="241">
        <f>'DATA 2021'!F42-'DATA 2021'!D42</f>
        <v>0</v>
      </c>
      <c r="G8" s="242">
        <f>'DATA 2021'!G42-'DATA 2021'!E42</f>
        <v>0</v>
      </c>
      <c r="H8" s="276">
        <f>'DATA 2021'!H42-'DATA 2021'!F42</f>
        <v>0</v>
      </c>
      <c r="I8" s="277">
        <f>'DATA 2021'!I42-'DATA 2021'!G42</f>
        <v>0</v>
      </c>
      <c r="J8" s="276">
        <f>'DATA 2021'!J42-'DATA 2021'!H42</f>
        <v>0</v>
      </c>
      <c r="K8" s="277">
        <f>'DATA 2021'!K42-'DATA 2021'!I42</f>
        <v>0</v>
      </c>
      <c r="L8" s="273">
        <f>'DATA 2021'!L42-'DATA 2021'!J42</f>
        <v>0</v>
      </c>
      <c r="M8" s="275">
        <f>'DATA 2021'!M42-'DATA 2021'!K42</f>
        <v>0</v>
      </c>
      <c r="N8" s="237">
        <f>'DATA 2021'!N42-'DATA 2021'!B42</f>
        <v>0</v>
      </c>
      <c r="O8" s="240">
        <f>'DATA 2021'!O42-'DATA 2021'!C42</f>
        <v>0</v>
      </c>
      <c r="P8" s="233"/>
      <c r="Q8" s="234"/>
      <c r="R8" s="233"/>
      <c r="S8" s="234"/>
      <c r="T8" s="233"/>
      <c r="U8" s="234"/>
      <c r="V8" s="233"/>
      <c r="W8" s="234"/>
      <c r="X8" s="233"/>
      <c r="Y8" s="234"/>
      <c r="Z8" s="233"/>
      <c r="AA8" s="234"/>
      <c r="AB8" s="233"/>
      <c r="AC8" s="234"/>
      <c r="AD8" s="233"/>
      <c r="AE8" s="234"/>
      <c r="AF8" s="233"/>
      <c r="AG8" s="234"/>
      <c r="AH8" s="233"/>
      <c r="AI8" s="234"/>
      <c r="AJ8" s="233"/>
      <c r="AK8" s="234"/>
      <c r="AL8" s="233"/>
      <c r="AM8" s="234"/>
      <c r="AN8" s="233"/>
      <c r="AO8" s="234"/>
      <c r="AP8" s="233"/>
      <c r="AQ8" s="234"/>
      <c r="AR8" s="233"/>
      <c r="AS8" s="234"/>
      <c r="AT8" s="233"/>
      <c r="AU8" s="234"/>
      <c r="AV8" s="233"/>
      <c r="AW8" s="234"/>
      <c r="AX8" s="233"/>
      <c r="AY8" s="234"/>
      <c r="AZ8" s="233"/>
      <c r="BA8" s="234"/>
      <c r="BB8" s="233"/>
      <c r="BC8" s="234"/>
      <c r="BD8" s="233"/>
      <c r="BE8" s="234"/>
      <c r="BF8" s="233"/>
      <c r="BG8" s="234"/>
      <c r="BH8" s="234"/>
      <c r="BI8" s="234"/>
    </row>
    <row r="9" spans="1:61" ht="21" customHeight="1">
      <c r="A9" s="114">
        <v>7</v>
      </c>
      <c r="B9" s="235">
        <f>'DATA 2021'!B43</f>
        <v>0</v>
      </c>
      <c r="C9" s="236">
        <f>'DATA 2021'!C43</f>
        <v>0</v>
      </c>
      <c r="D9" s="241">
        <f>'DATA 2021'!D43-'DATA 2021'!B43</f>
        <v>0</v>
      </c>
      <c r="E9" s="242">
        <f>'DATA 2021'!E43-'DATA 2021'!C43</f>
        <v>0</v>
      </c>
      <c r="F9" s="241">
        <f>'DATA 2021'!F43-'DATA 2021'!D43</f>
        <v>0</v>
      </c>
      <c r="G9" s="242">
        <f>'DATA 2021'!G43-'DATA 2021'!E43</f>
        <v>0</v>
      </c>
      <c r="H9" s="276">
        <f>'DATA 2021'!H43-'DATA 2021'!F43</f>
        <v>0</v>
      </c>
      <c r="I9" s="277">
        <f>'DATA 2021'!I43-'DATA 2021'!G43</f>
        <v>0</v>
      </c>
      <c r="J9" s="276">
        <f>'DATA 2021'!J43-'DATA 2021'!H43</f>
        <v>0</v>
      </c>
      <c r="K9" s="277">
        <f>'DATA 2021'!K43-'DATA 2021'!I43</f>
        <v>0</v>
      </c>
      <c r="L9" s="273">
        <f>'DATA 2021'!L43-'DATA 2021'!J43</f>
        <v>0</v>
      </c>
      <c r="M9" s="275">
        <f>'DATA 2021'!M43-'DATA 2021'!K43</f>
        <v>0</v>
      </c>
      <c r="N9" s="273">
        <f>'DATA 2021'!N43-'DATA 2021'!L43</f>
        <v>0</v>
      </c>
      <c r="O9" s="275">
        <f>'DATA 2021'!O43-'DATA 2021'!M43</f>
        <v>0</v>
      </c>
      <c r="P9" s="237">
        <f>'DATA 2021'!P43-'DATA 2021'!B43</f>
        <v>0</v>
      </c>
      <c r="Q9" s="240">
        <f>'DATA 2021'!Q43-'DATA 2021'!C43</f>
        <v>0</v>
      </c>
      <c r="R9" s="233"/>
      <c r="S9" s="234"/>
      <c r="T9" s="233"/>
      <c r="U9" s="234"/>
      <c r="V9" s="233"/>
      <c r="W9" s="234"/>
      <c r="X9" s="233"/>
      <c r="Y9" s="234"/>
      <c r="Z9" s="233"/>
      <c r="AA9" s="234"/>
      <c r="AB9" s="233"/>
      <c r="AC9" s="234"/>
      <c r="AD9" s="233"/>
      <c r="AE9" s="234"/>
      <c r="AF9" s="233"/>
      <c r="AG9" s="234"/>
      <c r="AH9" s="233"/>
      <c r="AI9" s="234"/>
      <c r="AJ9" s="233"/>
      <c r="AK9" s="234"/>
      <c r="AL9" s="233"/>
      <c r="AM9" s="234"/>
      <c r="AN9" s="233"/>
      <c r="AO9" s="234"/>
      <c r="AP9" s="233"/>
      <c r="AQ9" s="234"/>
      <c r="AR9" s="233"/>
      <c r="AS9" s="234"/>
      <c r="AT9" s="233"/>
      <c r="AU9" s="234"/>
      <c r="AV9" s="233"/>
      <c r="AW9" s="234"/>
      <c r="AX9" s="233"/>
      <c r="AY9" s="234"/>
      <c r="AZ9" s="233"/>
      <c r="BA9" s="234"/>
      <c r="BB9" s="233"/>
      <c r="BC9" s="234"/>
      <c r="BD9" s="233"/>
      <c r="BE9" s="234"/>
      <c r="BF9" s="233"/>
      <c r="BG9" s="234"/>
      <c r="BH9" s="234"/>
      <c r="BI9" s="234"/>
    </row>
    <row r="10" spans="1:61" ht="21" customHeight="1">
      <c r="A10" s="114">
        <v>8</v>
      </c>
      <c r="B10" s="235">
        <f>'DATA 2021'!B44</f>
        <v>0</v>
      </c>
      <c r="C10" s="236">
        <f>'DATA 2021'!C44</f>
        <v>0</v>
      </c>
      <c r="D10" s="241">
        <f>'DATA 2021'!D44-'DATA 2021'!B44</f>
        <v>0</v>
      </c>
      <c r="E10" s="242">
        <f>'DATA 2021'!E44-'DATA 2021'!C44</f>
        <v>0</v>
      </c>
      <c r="F10" s="241">
        <f>'DATA 2021'!F44-'DATA 2021'!D44</f>
        <v>0</v>
      </c>
      <c r="G10" s="242">
        <f>'DATA 2021'!G44-'DATA 2021'!E44</f>
        <v>0</v>
      </c>
      <c r="H10" s="276">
        <f>'DATA 2021'!H44-'DATA 2021'!F44</f>
        <v>0</v>
      </c>
      <c r="I10" s="277">
        <f>'DATA 2021'!I44-'DATA 2021'!G44</f>
        <v>0</v>
      </c>
      <c r="J10" s="276">
        <f>'DATA 2021'!J44-'DATA 2021'!H44</f>
        <v>0</v>
      </c>
      <c r="K10" s="277">
        <f>'DATA 2021'!K44-'DATA 2021'!I44</f>
        <v>0</v>
      </c>
      <c r="L10" s="273">
        <f>'DATA 2021'!L44-'DATA 2021'!J44</f>
        <v>0</v>
      </c>
      <c r="M10" s="275">
        <f>'DATA 2021'!M44-'DATA 2021'!K44</f>
        <v>0</v>
      </c>
      <c r="N10" s="273">
        <f>'DATA 2021'!N44-'DATA 2021'!L44</f>
        <v>0</v>
      </c>
      <c r="O10" s="275">
        <f>'DATA 2021'!O44-'DATA 2021'!M44</f>
        <v>0</v>
      </c>
      <c r="P10" s="241">
        <f>'DATA 2021'!P44-'DATA 2021'!N44</f>
        <v>0</v>
      </c>
      <c r="Q10" s="242">
        <f>'DATA 2021'!Q44-'DATA 2021'!O44</f>
        <v>0</v>
      </c>
      <c r="R10" s="237">
        <f>'DATA 2021'!R44-'DATA 2021'!B44</f>
        <v>0</v>
      </c>
      <c r="S10" s="240">
        <f>'DATA 2021'!S44-'DATA 2021'!C44</f>
        <v>0</v>
      </c>
      <c r="T10" s="233"/>
      <c r="U10" s="234"/>
      <c r="V10" s="233"/>
      <c r="W10" s="234"/>
      <c r="X10" s="233"/>
      <c r="Y10" s="234"/>
      <c r="Z10" s="233"/>
      <c r="AA10" s="234"/>
      <c r="AB10" s="233"/>
      <c r="AC10" s="234"/>
      <c r="AD10" s="233"/>
      <c r="AE10" s="234"/>
      <c r="AF10" s="233"/>
      <c r="AG10" s="234"/>
      <c r="AH10" s="233"/>
      <c r="AI10" s="234"/>
      <c r="AJ10" s="233"/>
      <c r="AK10" s="234"/>
      <c r="AL10" s="233"/>
      <c r="AM10" s="234"/>
      <c r="AN10" s="233"/>
      <c r="AO10" s="234"/>
      <c r="AP10" s="233"/>
      <c r="AQ10" s="234"/>
      <c r="AR10" s="233"/>
      <c r="AS10" s="234"/>
      <c r="AT10" s="233"/>
      <c r="AU10" s="234"/>
      <c r="AV10" s="233"/>
      <c r="AW10" s="234"/>
      <c r="AX10" s="233"/>
      <c r="AY10" s="234"/>
      <c r="AZ10" s="233"/>
      <c r="BA10" s="234"/>
      <c r="BB10" s="233"/>
      <c r="BC10" s="234"/>
      <c r="BD10" s="233"/>
      <c r="BE10" s="234"/>
      <c r="BF10" s="233"/>
      <c r="BG10" s="234"/>
      <c r="BH10" s="234"/>
      <c r="BI10" s="234"/>
    </row>
    <row r="11" spans="1:61" ht="21" customHeight="1">
      <c r="A11" s="114">
        <v>9</v>
      </c>
      <c r="B11" s="235">
        <f>'DATA 2021'!B45</f>
        <v>0</v>
      </c>
      <c r="C11" s="236">
        <f>'DATA 2021'!C45</f>
        <v>0</v>
      </c>
      <c r="D11" s="241">
        <f>'DATA 2021'!D45-'DATA 2021'!B45</f>
        <v>0</v>
      </c>
      <c r="E11" s="242">
        <f>'DATA 2021'!E45-'DATA 2021'!C45</f>
        <v>0</v>
      </c>
      <c r="F11" s="241">
        <f>'DATA 2021'!F45-'DATA 2021'!D45</f>
        <v>0</v>
      </c>
      <c r="G11" s="242">
        <f>'DATA 2021'!G45-'DATA 2021'!E45</f>
        <v>0</v>
      </c>
      <c r="H11" s="276">
        <f>'DATA 2021'!H45-'DATA 2021'!F45</f>
        <v>0</v>
      </c>
      <c r="I11" s="277">
        <f>'DATA 2021'!I45-'DATA 2021'!G45</f>
        <v>0</v>
      </c>
      <c r="J11" s="276">
        <f>'DATA 2021'!J45-'DATA 2021'!H45</f>
        <v>0</v>
      </c>
      <c r="K11" s="277">
        <f>'DATA 2021'!K45-'DATA 2021'!I45</f>
        <v>0</v>
      </c>
      <c r="L11" s="273">
        <f>'DATA 2021'!L45-'DATA 2021'!J45</f>
        <v>0</v>
      </c>
      <c r="M11" s="275">
        <f>'DATA 2021'!M45-'DATA 2021'!K45</f>
        <v>0</v>
      </c>
      <c r="N11" s="273">
        <f>'DATA 2021'!N45-'DATA 2021'!L45</f>
        <v>0</v>
      </c>
      <c r="O11" s="275">
        <f>'DATA 2021'!O45-'DATA 2021'!M45</f>
        <v>0</v>
      </c>
      <c r="P11" s="241">
        <f>'DATA 2021'!P45-'DATA 2021'!N45</f>
        <v>0</v>
      </c>
      <c r="Q11" s="242">
        <f>'DATA 2021'!Q45-'DATA 2021'!O45</f>
        <v>0</v>
      </c>
      <c r="R11" s="241">
        <f>'DATA 2021'!R45-'DATA 2021'!P45</f>
        <v>0</v>
      </c>
      <c r="S11" s="242">
        <f>'DATA 2021'!S45-'DATA 2021'!Q45</f>
        <v>0</v>
      </c>
      <c r="T11" s="237">
        <f>'DATA 2021'!T45-'DATA 2021'!B45</f>
        <v>0</v>
      </c>
      <c r="U11" s="240">
        <f>'DATA 2021'!U45-'DATA 2021'!C45</f>
        <v>0</v>
      </c>
      <c r="V11" s="233"/>
      <c r="W11" s="234"/>
      <c r="X11" s="233"/>
      <c r="Y11" s="234"/>
      <c r="Z11" s="233"/>
      <c r="AA11" s="234"/>
      <c r="AB11" s="233"/>
      <c r="AC11" s="234"/>
      <c r="AD11" s="233"/>
      <c r="AE11" s="234"/>
      <c r="AF11" s="233"/>
      <c r="AG11" s="234"/>
      <c r="AH11" s="233"/>
      <c r="AI11" s="234"/>
      <c r="AJ11" s="233"/>
      <c r="AK11" s="234"/>
      <c r="AL11" s="233"/>
      <c r="AM11" s="234"/>
      <c r="AN11" s="233"/>
      <c r="AO11" s="234"/>
      <c r="AP11" s="233"/>
      <c r="AQ11" s="234"/>
      <c r="AR11" s="233"/>
      <c r="AS11" s="234"/>
      <c r="AT11" s="233"/>
      <c r="AU11" s="234"/>
      <c r="AV11" s="233"/>
      <c r="AW11" s="234"/>
      <c r="AX11" s="233"/>
      <c r="AY11" s="234"/>
      <c r="AZ11" s="233"/>
      <c r="BA11" s="234"/>
      <c r="BB11" s="233"/>
      <c r="BC11" s="234"/>
      <c r="BD11" s="233"/>
      <c r="BE11" s="234"/>
      <c r="BF11" s="233"/>
      <c r="BG11" s="234"/>
      <c r="BH11" s="234"/>
      <c r="BI11" s="234"/>
    </row>
    <row r="12" spans="1:61" ht="21" customHeight="1">
      <c r="A12" s="114">
        <v>10</v>
      </c>
      <c r="B12" s="235">
        <f>'DATA 2021'!B46</f>
        <v>0</v>
      </c>
      <c r="C12" s="236">
        <f>'DATA 2021'!C46</f>
        <v>0</v>
      </c>
      <c r="D12" s="241">
        <f>'DATA 2021'!D46-'DATA 2021'!B46</f>
        <v>0</v>
      </c>
      <c r="E12" s="242">
        <f>'DATA 2021'!E46-'DATA 2021'!C46</f>
        <v>0</v>
      </c>
      <c r="F12" s="241">
        <f>'DATA 2021'!F46-'DATA 2021'!D46</f>
        <v>0</v>
      </c>
      <c r="G12" s="242">
        <f>'DATA 2021'!G46-'DATA 2021'!E46</f>
        <v>0</v>
      </c>
      <c r="H12" s="276">
        <f>'DATA 2021'!H46-'DATA 2021'!F46</f>
        <v>0</v>
      </c>
      <c r="I12" s="277">
        <f>'DATA 2021'!I46-'DATA 2021'!G46</f>
        <v>0</v>
      </c>
      <c r="J12" s="276">
        <f>'DATA 2021'!J46-'DATA 2021'!H46</f>
        <v>0</v>
      </c>
      <c r="K12" s="277">
        <f>'DATA 2021'!K46-'DATA 2021'!I46</f>
        <v>0</v>
      </c>
      <c r="L12" s="273">
        <f>'DATA 2021'!L46-'DATA 2021'!J46</f>
        <v>0</v>
      </c>
      <c r="M12" s="275">
        <f>'DATA 2021'!M46-'DATA 2021'!K46</f>
        <v>0</v>
      </c>
      <c r="N12" s="273">
        <f>'DATA 2021'!N46-'DATA 2021'!L46</f>
        <v>0</v>
      </c>
      <c r="O12" s="275">
        <f>'DATA 2021'!O46-'DATA 2021'!M46</f>
        <v>0</v>
      </c>
      <c r="P12" s="241">
        <f>'DATA 2021'!P46-'DATA 2021'!N46</f>
        <v>0</v>
      </c>
      <c r="Q12" s="242">
        <f>'DATA 2021'!Q46-'DATA 2021'!O46</f>
        <v>0</v>
      </c>
      <c r="R12" s="241">
        <f>'DATA 2021'!R46-'DATA 2021'!P46</f>
        <v>0</v>
      </c>
      <c r="S12" s="242">
        <f>'DATA 2021'!S46-'DATA 2021'!Q46</f>
        <v>0</v>
      </c>
      <c r="T12" s="241">
        <f>'DATA 2021'!T46-'DATA 2021'!R46</f>
        <v>0</v>
      </c>
      <c r="U12" s="242">
        <f>'DATA 2021'!U46-'DATA 2021'!S46</f>
        <v>0</v>
      </c>
      <c r="V12" s="237">
        <f>'DATA 2021'!V46-'DATA 2021'!B46</f>
        <v>0</v>
      </c>
      <c r="W12" s="240">
        <f>'DATA 2021'!W46-'DATA 2021'!C46</f>
        <v>0</v>
      </c>
      <c r="X12" s="233"/>
      <c r="Y12" s="234"/>
      <c r="Z12" s="233"/>
      <c r="AA12" s="234"/>
      <c r="AB12" s="233"/>
      <c r="AC12" s="234"/>
      <c r="AD12" s="233"/>
      <c r="AE12" s="234"/>
      <c r="AF12" s="233"/>
      <c r="AG12" s="234"/>
      <c r="AH12" s="233"/>
      <c r="AI12" s="234"/>
      <c r="AJ12" s="233"/>
      <c r="AK12" s="234"/>
      <c r="AL12" s="233"/>
      <c r="AM12" s="234"/>
      <c r="AN12" s="233"/>
      <c r="AO12" s="234"/>
      <c r="AP12" s="233"/>
      <c r="AQ12" s="234"/>
      <c r="AR12" s="233"/>
      <c r="AS12" s="234"/>
      <c r="AT12" s="233"/>
      <c r="AU12" s="234"/>
      <c r="AV12" s="233"/>
      <c r="AW12" s="234"/>
      <c r="AX12" s="233"/>
      <c r="AY12" s="234"/>
      <c r="AZ12" s="233"/>
      <c r="BA12" s="234"/>
      <c r="BB12" s="233"/>
      <c r="BC12" s="234"/>
      <c r="BD12" s="233"/>
      <c r="BE12" s="234"/>
      <c r="BF12" s="233"/>
      <c r="BG12" s="234"/>
      <c r="BH12" s="234"/>
      <c r="BI12" s="234"/>
    </row>
    <row r="13" spans="1:61" ht="21" customHeight="1">
      <c r="A13" s="114">
        <v>11</v>
      </c>
      <c r="B13" s="235">
        <f>'DATA 2021'!B47</f>
        <v>0</v>
      </c>
      <c r="C13" s="236">
        <f>'DATA 2021'!C47</f>
        <v>0</v>
      </c>
      <c r="D13" s="241">
        <f>'DATA 2021'!D47-'DATA 2021'!B47</f>
        <v>0</v>
      </c>
      <c r="E13" s="242">
        <f>'DATA 2021'!E47-'DATA 2021'!C47</f>
        <v>0</v>
      </c>
      <c r="F13" s="241">
        <f>'DATA 2021'!F47-'DATA 2021'!D47</f>
        <v>0</v>
      </c>
      <c r="G13" s="242">
        <f>'DATA 2021'!G47-'DATA 2021'!E47</f>
        <v>0</v>
      </c>
      <c r="H13" s="276">
        <f>'DATA 2021'!H47-'DATA 2021'!F47</f>
        <v>0</v>
      </c>
      <c r="I13" s="277">
        <f>'DATA 2021'!I47-'DATA 2021'!G47</f>
        <v>0</v>
      </c>
      <c r="J13" s="276">
        <f>'DATA 2021'!J47-'DATA 2021'!H47</f>
        <v>0</v>
      </c>
      <c r="K13" s="277">
        <f>'DATA 2021'!K47-'DATA 2021'!I47</f>
        <v>0</v>
      </c>
      <c r="L13" s="273">
        <f>'DATA 2021'!L47-'DATA 2021'!J47</f>
        <v>0</v>
      </c>
      <c r="M13" s="275">
        <f>'DATA 2021'!M47-'DATA 2021'!K47</f>
        <v>0</v>
      </c>
      <c r="N13" s="273">
        <f>'DATA 2021'!N47-'DATA 2021'!L47</f>
        <v>0</v>
      </c>
      <c r="O13" s="275">
        <f>'DATA 2021'!O47-'DATA 2021'!M47</f>
        <v>0</v>
      </c>
      <c r="P13" s="241">
        <f>'DATA 2021'!P47-'DATA 2021'!N47</f>
        <v>0</v>
      </c>
      <c r="Q13" s="242">
        <f>'DATA 2021'!Q47-'DATA 2021'!O47</f>
        <v>0</v>
      </c>
      <c r="R13" s="241">
        <f>'DATA 2021'!R47-'DATA 2021'!P47</f>
        <v>0</v>
      </c>
      <c r="S13" s="242">
        <f>'DATA 2021'!S47-'DATA 2021'!Q47</f>
        <v>0</v>
      </c>
      <c r="T13" s="241">
        <f>'DATA 2021'!T47-'DATA 2021'!R47</f>
        <v>0</v>
      </c>
      <c r="U13" s="242">
        <f>'DATA 2021'!U47-'DATA 2021'!S47</f>
        <v>0</v>
      </c>
      <c r="V13" s="276">
        <f>'DATA 2021'!V47-'DATA 2021'!T47</f>
        <v>0</v>
      </c>
      <c r="W13" s="277">
        <f>'DATA 2021'!W47-'DATA 2021'!U47</f>
        <v>0</v>
      </c>
      <c r="X13" s="237">
        <f>'DATA 2021'!X47-'DATA 2021'!B47</f>
        <v>0</v>
      </c>
      <c r="Y13" s="240">
        <f>'DATA 2021'!Y47-'DATA 2021'!C47</f>
        <v>0</v>
      </c>
      <c r="Z13" s="233"/>
      <c r="AA13" s="234"/>
      <c r="AB13" s="233"/>
      <c r="AC13" s="234"/>
      <c r="AD13" s="233"/>
      <c r="AE13" s="234"/>
      <c r="AF13" s="233"/>
      <c r="AG13" s="234"/>
      <c r="AH13" s="233"/>
      <c r="AI13" s="234"/>
      <c r="AJ13" s="233"/>
      <c r="AK13" s="234"/>
      <c r="AL13" s="233"/>
      <c r="AM13" s="234"/>
      <c r="AN13" s="233"/>
      <c r="AO13" s="234"/>
      <c r="AP13" s="233"/>
      <c r="AQ13" s="234"/>
      <c r="AR13" s="233"/>
      <c r="AS13" s="234"/>
      <c r="AT13" s="233"/>
      <c r="AU13" s="234"/>
      <c r="AV13" s="233"/>
      <c r="AW13" s="234"/>
      <c r="AX13" s="233"/>
      <c r="AY13" s="234"/>
      <c r="AZ13" s="233"/>
      <c r="BA13" s="234"/>
      <c r="BB13" s="233"/>
      <c r="BC13" s="234"/>
      <c r="BD13" s="233"/>
      <c r="BE13" s="234"/>
      <c r="BF13" s="233"/>
      <c r="BG13" s="234"/>
      <c r="BH13" s="234"/>
      <c r="BI13" s="234"/>
    </row>
    <row r="14" spans="1:61" ht="21" customHeight="1">
      <c r="A14" s="114">
        <v>12</v>
      </c>
      <c r="B14" s="235">
        <f>'DATA 2021'!B48</f>
        <v>0</v>
      </c>
      <c r="C14" s="236">
        <f>'DATA 2021'!C48</f>
        <v>0</v>
      </c>
      <c r="D14" s="241">
        <f>'DATA 2021'!D48-'DATA 2021'!B48</f>
        <v>0</v>
      </c>
      <c r="E14" s="242">
        <f>'DATA 2021'!E48-'DATA 2021'!C48</f>
        <v>0</v>
      </c>
      <c r="F14" s="241">
        <f>'DATA 2021'!F48-'DATA 2021'!D48</f>
        <v>0</v>
      </c>
      <c r="G14" s="242">
        <f>'DATA 2021'!G48-'DATA 2021'!E48</f>
        <v>0</v>
      </c>
      <c r="H14" s="276">
        <f>'DATA 2021'!H48-'DATA 2021'!F48</f>
        <v>0</v>
      </c>
      <c r="I14" s="277">
        <f>'DATA 2021'!I48-'DATA 2021'!G48</f>
        <v>0</v>
      </c>
      <c r="J14" s="276">
        <f>'DATA 2021'!J48-'DATA 2021'!H48</f>
        <v>0</v>
      </c>
      <c r="K14" s="277">
        <f>'DATA 2021'!K48-'DATA 2021'!I48</f>
        <v>0</v>
      </c>
      <c r="L14" s="273">
        <f>'DATA 2021'!L48-'DATA 2021'!J48</f>
        <v>0</v>
      </c>
      <c r="M14" s="275">
        <f>'DATA 2021'!M48-'DATA 2021'!K48</f>
        <v>0</v>
      </c>
      <c r="N14" s="273">
        <f>'DATA 2021'!N48-'DATA 2021'!L48</f>
        <v>0</v>
      </c>
      <c r="O14" s="275">
        <f>'DATA 2021'!O48-'DATA 2021'!M48</f>
        <v>0</v>
      </c>
      <c r="P14" s="241">
        <f>'DATA 2021'!P48-'DATA 2021'!N48</f>
        <v>0</v>
      </c>
      <c r="Q14" s="242">
        <f>'DATA 2021'!Q48-'DATA 2021'!O48</f>
        <v>0</v>
      </c>
      <c r="R14" s="241">
        <f>'DATA 2021'!R48-'DATA 2021'!P48</f>
        <v>0</v>
      </c>
      <c r="S14" s="242">
        <f>'DATA 2021'!S48-'DATA 2021'!Q48</f>
        <v>0</v>
      </c>
      <c r="T14" s="241">
        <f>'DATA 2021'!T48-'DATA 2021'!R48</f>
        <v>0</v>
      </c>
      <c r="U14" s="242">
        <f>'DATA 2021'!U48-'DATA 2021'!S48</f>
        <v>0</v>
      </c>
      <c r="V14" s="276">
        <f>'DATA 2021'!V48-'DATA 2021'!T48</f>
        <v>0</v>
      </c>
      <c r="W14" s="277">
        <f>'DATA 2021'!W48-'DATA 2021'!U48</f>
        <v>0</v>
      </c>
      <c r="X14" s="276">
        <f>'DATA 2021'!X48-'DATA 2021'!V48</f>
        <v>0</v>
      </c>
      <c r="Y14" s="277">
        <f>'DATA 2021'!Y48-'DATA 2021'!W48</f>
        <v>0</v>
      </c>
      <c r="Z14" s="237">
        <f>'DATA 2021'!Z48-'DATA 2021'!B48</f>
        <v>0</v>
      </c>
      <c r="AA14" s="240">
        <f>'DATA 2021'!AA48-'DATA 2021'!C48</f>
        <v>0</v>
      </c>
      <c r="AB14" s="233"/>
      <c r="AC14" s="234"/>
      <c r="AD14" s="233"/>
      <c r="AE14" s="234"/>
      <c r="AF14" s="233"/>
      <c r="AG14" s="234"/>
      <c r="AH14" s="233"/>
      <c r="AI14" s="234"/>
      <c r="AJ14" s="233"/>
      <c r="AK14" s="234"/>
      <c r="AL14" s="233"/>
      <c r="AM14" s="234"/>
      <c r="AN14" s="233"/>
      <c r="AO14" s="234"/>
      <c r="AP14" s="233"/>
      <c r="AQ14" s="234"/>
      <c r="AR14" s="233"/>
      <c r="AS14" s="234"/>
      <c r="AT14" s="233"/>
      <c r="AU14" s="234"/>
      <c r="AV14" s="233"/>
      <c r="AW14" s="234"/>
      <c r="AX14" s="233"/>
      <c r="AY14" s="234"/>
      <c r="AZ14" s="233"/>
      <c r="BA14" s="234"/>
      <c r="BB14" s="233"/>
      <c r="BC14" s="234"/>
      <c r="BD14" s="233"/>
      <c r="BE14" s="234"/>
      <c r="BF14" s="233"/>
      <c r="BG14" s="234"/>
      <c r="BH14" s="234"/>
      <c r="BI14" s="234"/>
    </row>
    <row r="15" spans="1:61" ht="21" customHeight="1">
      <c r="A15" s="114">
        <v>13</v>
      </c>
      <c r="B15" s="235">
        <f>'DATA 2021'!B49</f>
        <v>0</v>
      </c>
      <c r="C15" s="236">
        <f>'DATA 2021'!C49</f>
        <v>0</v>
      </c>
      <c r="D15" s="241">
        <f>'DATA 2021'!D49-'DATA 2021'!B49</f>
        <v>0</v>
      </c>
      <c r="E15" s="242">
        <f>'DATA 2021'!E49-'DATA 2021'!C49</f>
        <v>0</v>
      </c>
      <c r="F15" s="241">
        <f>'DATA 2021'!F49-'DATA 2021'!D49</f>
        <v>0</v>
      </c>
      <c r="G15" s="242">
        <f>'DATA 2021'!G49-'DATA 2021'!E49</f>
        <v>0</v>
      </c>
      <c r="H15" s="276">
        <f>'DATA 2021'!H49-'DATA 2021'!F49</f>
        <v>0</v>
      </c>
      <c r="I15" s="277">
        <f>'DATA 2021'!I49-'DATA 2021'!G49</f>
        <v>0</v>
      </c>
      <c r="J15" s="276">
        <f>'DATA 2021'!J49-'DATA 2021'!H49</f>
        <v>0</v>
      </c>
      <c r="K15" s="277">
        <f>'DATA 2021'!K49-'DATA 2021'!I49</f>
        <v>0</v>
      </c>
      <c r="L15" s="273">
        <f>'DATA 2021'!L49-'DATA 2021'!J49</f>
        <v>0</v>
      </c>
      <c r="M15" s="275">
        <f>'DATA 2021'!M49-'DATA 2021'!K49</f>
        <v>0</v>
      </c>
      <c r="N15" s="273">
        <f>'DATA 2021'!N49-'DATA 2021'!L49</f>
        <v>0</v>
      </c>
      <c r="O15" s="275">
        <f>'DATA 2021'!O49-'DATA 2021'!M49</f>
        <v>0</v>
      </c>
      <c r="P15" s="241">
        <f>'DATA 2021'!P49-'DATA 2021'!N49</f>
        <v>0</v>
      </c>
      <c r="Q15" s="242">
        <f>'DATA 2021'!Q49-'DATA 2021'!O49</f>
        <v>0</v>
      </c>
      <c r="R15" s="241">
        <f>'DATA 2021'!R49-'DATA 2021'!P49</f>
        <v>0</v>
      </c>
      <c r="S15" s="242">
        <f>'DATA 2021'!S49-'DATA 2021'!Q49</f>
        <v>0</v>
      </c>
      <c r="T15" s="241">
        <f>'DATA 2021'!T49-'DATA 2021'!R49</f>
        <v>0</v>
      </c>
      <c r="U15" s="242">
        <f>'DATA 2021'!U49-'DATA 2021'!S49</f>
        <v>0</v>
      </c>
      <c r="V15" s="276">
        <f>'DATA 2021'!V49-'DATA 2021'!T49</f>
        <v>0</v>
      </c>
      <c r="W15" s="277">
        <f>'DATA 2021'!W49-'DATA 2021'!U49</f>
        <v>0</v>
      </c>
      <c r="X15" s="276">
        <f>'DATA 2021'!X49-'DATA 2021'!V49</f>
        <v>0</v>
      </c>
      <c r="Y15" s="277">
        <f>'DATA 2021'!Y49-'DATA 2021'!W49</f>
        <v>0</v>
      </c>
      <c r="Z15" s="273">
        <f>'DATA 2021'!Z49-'DATA 2021'!X49</f>
        <v>0</v>
      </c>
      <c r="AA15" s="275">
        <f>'DATA 2021'!AA49-'DATA 2021'!Y49</f>
        <v>0</v>
      </c>
      <c r="AB15" s="237">
        <f>'DATA 2021'!AB49-'DATA 2021'!B49</f>
        <v>0</v>
      </c>
      <c r="AC15" s="240">
        <f>'DATA 2021'!AC49-'DATA 2021'!C49</f>
        <v>0</v>
      </c>
      <c r="AD15" s="233"/>
      <c r="AE15" s="234"/>
      <c r="AF15" s="233"/>
      <c r="AG15" s="234"/>
      <c r="AH15" s="233"/>
      <c r="AI15" s="234"/>
      <c r="AJ15" s="233"/>
      <c r="AK15" s="234"/>
      <c r="AL15" s="233"/>
      <c r="AM15" s="234"/>
      <c r="AN15" s="233"/>
      <c r="AO15" s="234"/>
      <c r="AP15" s="233"/>
      <c r="AQ15" s="234"/>
      <c r="AR15" s="233"/>
      <c r="AS15" s="234"/>
      <c r="AT15" s="233"/>
      <c r="AU15" s="234"/>
      <c r="AV15" s="233"/>
      <c r="AW15" s="234"/>
      <c r="AX15" s="233"/>
      <c r="AY15" s="234"/>
      <c r="AZ15" s="233"/>
      <c r="BA15" s="234"/>
      <c r="BB15" s="233"/>
      <c r="BC15" s="234"/>
      <c r="BD15" s="233"/>
      <c r="BE15" s="234"/>
      <c r="BF15" s="233"/>
      <c r="BG15" s="234"/>
      <c r="BH15" s="234"/>
      <c r="BI15" s="234"/>
    </row>
    <row r="16" spans="1:61" ht="21" customHeight="1">
      <c r="A16" s="114">
        <v>14</v>
      </c>
      <c r="B16" s="235">
        <f>'DATA 2021'!B50</f>
        <v>0</v>
      </c>
      <c r="C16" s="236">
        <f>'DATA 2021'!C50</f>
        <v>0</v>
      </c>
      <c r="D16" s="241">
        <f>'DATA 2021'!D50-'DATA 2021'!B50</f>
        <v>0</v>
      </c>
      <c r="E16" s="242">
        <f>'DATA 2021'!E50-'DATA 2021'!C50</f>
        <v>0</v>
      </c>
      <c r="F16" s="241">
        <f>'DATA 2021'!F50-'DATA 2021'!D50</f>
        <v>0</v>
      </c>
      <c r="G16" s="242">
        <f>'DATA 2021'!G50-'DATA 2021'!E50</f>
        <v>0</v>
      </c>
      <c r="H16" s="276">
        <f>'DATA 2021'!H50-'DATA 2021'!F50</f>
        <v>0</v>
      </c>
      <c r="I16" s="277">
        <f>'DATA 2021'!I50-'DATA 2021'!G50</f>
        <v>0</v>
      </c>
      <c r="J16" s="276">
        <f>'DATA 2021'!J50-'DATA 2021'!H50</f>
        <v>0</v>
      </c>
      <c r="K16" s="277">
        <f>'DATA 2021'!K50-'DATA 2021'!I50</f>
        <v>0</v>
      </c>
      <c r="L16" s="273">
        <f>'DATA 2021'!L50-'DATA 2021'!J50</f>
        <v>0</v>
      </c>
      <c r="M16" s="275">
        <f>'DATA 2021'!M50-'DATA 2021'!K50</f>
        <v>0</v>
      </c>
      <c r="N16" s="273">
        <f>'DATA 2021'!N50-'DATA 2021'!L50</f>
        <v>0</v>
      </c>
      <c r="O16" s="275">
        <f>'DATA 2021'!O50-'DATA 2021'!M50</f>
        <v>0</v>
      </c>
      <c r="P16" s="241">
        <f>'DATA 2021'!P50-'DATA 2021'!N50</f>
        <v>0</v>
      </c>
      <c r="Q16" s="242">
        <f>'DATA 2021'!Q50-'DATA 2021'!O50</f>
        <v>0</v>
      </c>
      <c r="R16" s="241">
        <f>'DATA 2021'!R50-'DATA 2021'!P50</f>
        <v>0</v>
      </c>
      <c r="S16" s="242">
        <f>'DATA 2021'!S50-'DATA 2021'!Q50</f>
        <v>0</v>
      </c>
      <c r="T16" s="241">
        <f>'DATA 2021'!T50-'DATA 2021'!R50</f>
        <v>0</v>
      </c>
      <c r="U16" s="242">
        <f>'DATA 2021'!U50-'DATA 2021'!S50</f>
        <v>0</v>
      </c>
      <c r="V16" s="276">
        <f>'DATA 2021'!V50-'DATA 2021'!T50</f>
        <v>0</v>
      </c>
      <c r="W16" s="277">
        <f>'DATA 2021'!W50-'DATA 2021'!U50</f>
        <v>0</v>
      </c>
      <c r="X16" s="276">
        <f>'DATA 2021'!X50-'DATA 2021'!V50</f>
        <v>0</v>
      </c>
      <c r="Y16" s="277">
        <f>'DATA 2021'!Y50-'DATA 2021'!W50</f>
        <v>0</v>
      </c>
      <c r="Z16" s="273">
        <f>'DATA 2021'!Z50-'DATA 2021'!X50</f>
        <v>0</v>
      </c>
      <c r="AA16" s="275">
        <f>'DATA 2021'!AA50-'DATA 2021'!Y50</f>
        <v>0</v>
      </c>
      <c r="AB16" s="273">
        <f>'DATA 2021'!AB50-'DATA 2021'!Z50</f>
        <v>0</v>
      </c>
      <c r="AC16" s="275">
        <f>'DATA 2021'!AC50-'DATA 2021'!AA50</f>
        <v>0</v>
      </c>
      <c r="AD16" s="237">
        <f>'DATA 2021'!AD50-'DATA 2021'!B50</f>
        <v>0</v>
      </c>
      <c r="AE16" s="240">
        <f>'DATA 2021'!AE50-'DATA 2021'!C50</f>
        <v>0</v>
      </c>
      <c r="AF16" s="233"/>
      <c r="AG16" s="234"/>
      <c r="AH16" s="233"/>
      <c r="AI16" s="234"/>
      <c r="AJ16" s="233"/>
      <c r="AK16" s="234"/>
      <c r="AL16" s="233"/>
      <c r="AM16" s="234"/>
      <c r="AN16" s="233"/>
      <c r="AO16" s="234"/>
      <c r="AP16" s="233"/>
      <c r="AQ16" s="234"/>
      <c r="AR16" s="233"/>
      <c r="AS16" s="234"/>
      <c r="AT16" s="233"/>
      <c r="AU16" s="234"/>
      <c r="AV16" s="233"/>
      <c r="AW16" s="234"/>
      <c r="AX16" s="233"/>
      <c r="AY16" s="234"/>
      <c r="AZ16" s="233"/>
      <c r="BA16" s="234"/>
      <c r="BB16" s="233"/>
      <c r="BC16" s="234"/>
      <c r="BD16" s="233"/>
      <c r="BE16" s="234"/>
      <c r="BF16" s="233"/>
      <c r="BG16" s="234"/>
      <c r="BH16" s="234"/>
      <c r="BI16" s="234"/>
    </row>
    <row r="17" spans="1:61" ht="21" customHeight="1">
      <c r="A17" s="114">
        <v>15</v>
      </c>
      <c r="B17" s="235">
        <f>'DATA 2021'!B51</f>
        <v>0</v>
      </c>
      <c r="C17" s="236">
        <f>'DATA 2021'!C51</f>
        <v>0</v>
      </c>
      <c r="D17" s="241">
        <f>'DATA 2021'!D51-'DATA 2021'!B51</f>
        <v>0</v>
      </c>
      <c r="E17" s="242">
        <f>'DATA 2021'!E51-'DATA 2021'!C51</f>
        <v>0</v>
      </c>
      <c r="F17" s="241">
        <f>'DATA 2021'!F51-'DATA 2021'!D51</f>
        <v>0</v>
      </c>
      <c r="G17" s="242">
        <f>'DATA 2021'!G51-'DATA 2021'!E51</f>
        <v>0</v>
      </c>
      <c r="H17" s="276">
        <f>'DATA 2021'!H51-'DATA 2021'!F51</f>
        <v>0</v>
      </c>
      <c r="I17" s="277">
        <f>'DATA 2021'!I51-'DATA 2021'!G51</f>
        <v>0</v>
      </c>
      <c r="J17" s="276">
        <f>'DATA 2021'!J51-'DATA 2021'!H51</f>
        <v>0</v>
      </c>
      <c r="K17" s="277">
        <f>'DATA 2021'!K51-'DATA 2021'!I51</f>
        <v>0</v>
      </c>
      <c r="L17" s="273">
        <f>'DATA 2021'!L51-'DATA 2021'!J51</f>
        <v>0</v>
      </c>
      <c r="M17" s="275">
        <f>'DATA 2021'!M51-'DATA 2021'!K51</f>
        <v>0</v>
      </c>
      <c r="N17" s="273">
        <f>'DATA 2021'!N51-'DATA 2021'!L51</f>
        <v>0</v>
      </c>
      <c r="O17" s="275">
        <f>'DATA 2021'!O51-'DATA 2021'!M51</f>
        <v>0</v>
      </c>
      <c r="P17" s="241">
        <f>'DATA 2021'!P51-'DATA 2021'!N51</f>
        <v>0</v>
      </c>
      <c r="Q17" s="242">
        <f>'DATA 2021'!Q51-'DATA 2021'!O51</f>
        <v>0</v>
      </c>
      <c r="R17" s="241">
        <f>'DATA 2021'!R51-'DATA 2021'!P51</f>
        <v>0</v>
      </c>
      <c r="S17" s="242">
        <f>'DATA 2021'!S51-'DATA 2021'!Q51</f>
        <v>0</v>
      </c>
      <c r="T17" s="241">
        <f>'DATA 2021'!T51-'DATA 2021'!R51</f>
        <v>0</v>
      </c>
      <c r="U17" s="242">
        <f>'DATA 2021'!U51-'DATA 2021'!S51</f>
        <v>0</v>
      </c>
      <c r="V17" s="276">
        <f>'DATA 2021'!V51-'DATA 2021'!T51</f>
        <v>0</v>
      </c>
      <c r="W17" s="277">
        <f>'DATA 2021'!W51-'DATA 2021'!U51</f>
        <v>0</v>
      </c>
      <c r="X17" s="276">
        <f>'DATA 2021'!X51-'DATA 2021'!V51</f>
        <v>0</v>
      </c>
      <c r="Y17" s="277">
        <f>'DATA 2021'!Y51-'DATA 2021'!W51</f>
        <v>0</v>
      </c>
      <c r="Z17" s="273">
        <f>'DATA 2021'!Z51-'DATA 2021'!X51</f>
        <v>0</v>
      </c>
      <c r="AA17" s="275">
        <f>'DATA 2021'!AA51-'DATA 2021'!Y51</f>
        <v>0</v>
      </c>
      <c r="AB17" s="273">
        <f>'DATA 2021'!AB51-'DATA 2021'!Z51</f>
        <v>0</v>
      </c>
      <c r="AC17" s="275">
        <f>'DATA 2021'!AC51-'DATA 2021'!AA51</f>
        <v>0</v>
      </c>
      <c r="AD17" s="241">
        <f>'DATA 2021'!AD51-'DATA 2021'!AB51</f>
        <v>0</v>
      </c>
      <c r="AE17" s="242">
        <f>'DATA 2021'!AE51-'DATA 2021'!AC51</f>
        <v>0</v>
      </c>
      <c r="AF17" s="237">
        <f>'DATA 2021'!AF51-'DATA 2021'!B51</f>
        <v>0</v>
      </c>
      <c r="AG17" s="240">
        <f>'DATA 2021'!AG51-'DATA 2021'!C51</f>
        <v>0</v>
      </c>
      <c r="AH17" s="233"/>
      <c r="AI17" s="234"/>
      <c r="AJ17" s="233"/>
      <c r="AK17" s="234"/>
      <c r="AL17" s="233"/>
      <c r="AM17" s="234"/>
      <c r="AN17" s="233"/>
      <c r="AO17" s="234"/>
      <c r="AP17" s="233"/>
      <c r="AQ17" s="234"/>
      <c r="AR17" s="233"/>
      <c r="AS17" s="234"/>
      <c r="AT17" s="233"/>
      <c r="AU17" s="234"/>
      <c r="AV17" s="233"/>
      <c r="AW17" s="234"/>
      <c r="AX17" s="233"/>
      <c r="AY17" s="234"/>
      <c r="AZ17" s="233"/>
      <c r="BA17" s="234"/>
      <c r="BB17" s="233"/>
      <c r="BC17" s="234"/>
      <c r="BD17" s="233"/>
      <c r="BE17" s="234"/>
      <c r="BF17" s="233"/>
      <c r="BG17" s="234"/>
      <c r="BH17" s="234"/>
      <c r="BI17" s="234"/>
    </row>
    <row r="18" spans="1:61" ht="21" customHeight="1">
      <c r="A18" s="114">
        <v>16</v>
      </c>
      <c r="B18" s="235">
        <f>'DATA 2021'!B52</f>
        <v>0</v>
      </c>
      <c r="C18" s="236">
        <f>'DATA 2021'!C52</f>
        <v>0</v>
      </c>
      <c r="D18" s="241">
        <f>'DATA 2021'!D52-'DATA 2021'!B52</f>
        <v>0</v>
      </c>
      <c r="E18" s="242">
        <f>'DATA 2021'!E52-'DATA 2021'!C52</f>
        <v>0</v>
      </c>
      <c r="F18" s="241">
        <f>'DATA 2021'!F52-'DATA 2021'!D52</f>
        <v>0</v>
      </c>
      <c r="G18" s="242">
        <f>'DATA 2021'!G52-'DATA 2021'!E52</f>
        <v>0</v>
      </c>
      <c r="H18" s="276">
        <f>'DATA 2021'!H52-'DATA 2021'!F52</f>
        <v>0</v>
      </c>
      <c r="I18" s="277">
        <f>'DATA 2021'!I52-'DATA 2021'!G52</f>
        <v>0</v>
      </c>
      <c r="J18" s="276">
        <f>'DATA 2021'!J52-'DATA 2021'!H52</f>
        <v>0</v>
      </c>
      <c r="K18" s="277">
        <f>'DATA 2021'!K52-'DATA 2021'!I52</f>
        <v>0</v>
      </c>
      <c r="L18" s="273">
        <f>'DATA 2021'!L52-'DATA 2021'!J52</f>
        <v>0</v>
      </c>
      <c r="M18" s="275">
        <f>'DATA 2021'!M52-'DATA 2021'!K52</f>
        <v>0</v>
      </c>
      <c r="N18" s="273">
        <f>'DATA 2021'!N52-'DATA 2021'!L52</f>
        <v>0</v>
      </c>
      <c r="O18" s="275">
        <f>'DATA 2021'!O52-'DATA 2021'!M52</f>
        <v>0</v>
      </c>
      <c r="P18" s="241">
        <f>'DATA 2021'!P52-'DATA 2021'!N52</f>
        <v>0</v>
      </c>
      <c r="Q18" s="242">
        <f>'DATA 2021'!Q52-'DATA 2021'!O52</f>
        <v>0</v>
      </c>
      <c r="R18" s="241">
        <f>'DATA 2021'!R52-'DATA 2021'!P52</f>
        <v>0</v>
      </c>
      <c r="S18" s="242">
        <f>'DATA 2021'!S52-'DATA 2021'!Q52</f>
        <v>0</v>
      </c>
      <c r="T18" s="241">
        <f>'DATA 2021'!T52-'DATA 2021'!R52</f>
        <v>0</v>
      </c>
      <c r="U18" s="242">
        <f>'DATA 2021'!U52-'DATA 2021'!S52</f>
        <v>0</v>
      </c>
      <c r="V18" s="276">
        <f>'DATA 2021'!V52-'DATA 2021'!T52</f>
        <v>0</v>
      </c>
      <c r="W18" s="277">
        <f>'DATA 2021'!W52-'DATA 2021'!U52</f>
        <v>0</v>
      </c>
      <c r="X18" s="276">
        <f>'DATA 2021'!X52-'DATA 2021'!V52</f>
        <v>0</v>
      </c>
      <c r="Y18" s="277">
        <f>'DATA 2021'!Y52-'DATA 2021'!W52</f>
        <v>0</v>
      </c>
      <c r="Z18" s="273">
        <f>'DATA 2021'!Z52-'DATA 2021'!X52</f>
        <v>0</v>
      </c>
      <c r="AA18" s="275">
        <f>'DATA 2021'!AA52-'DATA 2021'!Y52</f>
        <v>0</v>
      </c>
      <c r="AB18" s="273">
        <f>'DATA 2021'!AB52-'DATA 2021'!Z52</f>
        <v>0</v>
      </c>
      <c r="AC18" s="275">
        <f>'DATA 2021'!AC52-'DATA 2021'!AA52</f>
        <v>0</v>
      </c>
      <c r="AD18" s="241">
        <f>'DATA 2021'!AD52-'DATA 2021'!AB52</f>
        <v>0</v>
      </c>
      <c r="AE18" s="242">
        <f>'DATA 2021'!AE52-'DATA 2021'!AC52</f>
        <v>0</v>
      </c>
      <c r="AF18" s="241">
        <f>'DATA 2021'!AF52-'DATA 2021'!AD52</f>
        <v>0</v>
      </c>
      <c r="AG18" s="242">
        <f>'DATA 2021'!AG52-'DATA 2021'!AE52</f>
        <v>0</v>
      </c>
      <c r="AH18" s="237">
        <f>'DATA 2021'!AH52-'DATA 2021'!B52</f>
        <v>0</v>
      </c>
      <c r="AI18" s="240">
        <f>'DATA 2021'!AI52-'DATA 2021'!C52</f>
        <v>0</v>
      </c>
      <c r="AJ18" s="233"/>
      <c r="AK18" s="234"/>
      <c r="AL18" s="233"/>
      <c r="AM18" s="234"/>
      <c r="AN18" s="233"/>
      <c r="AO18" s="234"/>
      <c r="AP18" s="233"/>
      <c r="AQ18" s="234"/>
      <c r="AR18" s="233"/>
      <c r="AS18" s="234"/>
      <c r="AT18" s="233"/>
      <c r="AU18" s="234"/>
      <c r="AV18" s="233"/>
      <c r="AW18" s="234"/>
      <c r="AX18" s="233"/>
      <c r="AY18" s="234"/>
      <c r="AZ18" s="233"/>
      <c r="BA18" s="234"/>
      <c r="BB18" s="233"/>
      <c r="BC18" s="234"/>
      <c r="BD18" s="233"/>
      <c r="BE18" s="234"/>
      <c r="BF18" s="233"/>
      <c r="BG18" s="234"/>
      <c r="BH18" s="234"/>
      <c r="BI18" s="234"/>
    </row>
    <row r="19" spans="1:61" ht="21" customHeight="1">
      <c r="A19" s="114">
        <v>17</v>
      </c>
      <c r="B19" s="235">
        <f>'DATA 2021'!B53</f>
        <v>0</v>
      </c>
      <c r="C19" s="236">
        <f>'DATA 2021'!C53</f>
        <v>0</v>
      </c>
      <c r="D19" s="241">
        <f>'DATA 2021'!D53-'DATA 2021'!B53</f>
        <v>0</v>
      </c>
      <c r="E19" s="242">
        <f>'DATA 2021'!E53-'DATA 2021'!C53</f>
        <v>0</v>
      </c>
      <c r="F19" s="241">
        <f>'DATA 2021'!F53-'DATA 2021'!D53</f>
        <v>0</v>
      </c>
      <c r="G19" s="242">
        <f>'DATA 2021'!G53-'DATA 2021'!E53</f>
        <v>0</v>
      </c>
      <c r="H19" s="276">
        <f>'DATA 2021'!H53-'DATA 2021'!F53</f>
        <v>0</v>
      </c>
      <c r="I19" s="277">
        <f>'DATA 2021'!I53-'DATA 2021'!G53</f>
        <v>0</v>
      </c>
      <c r="J19" s="276">
        <f>'DATA 2021'!J53-'DATA 2021'!H53</f>
        <v>0</v>
      </c>
      <c r="K19" s="277">
        <f>'DATA 2021'!K53-'DATA 2021'!I53</f>
        <v>0</v>
      </c>
      <c r="L19" s="273">
        <f>'DATA 2021'!L53-'DATA 2021'!J53</f>
        <v>0</v>
      </c>
      <c r="M19" s="275">
        <f>'DATA 2021'!M53-'DATA 2021'!K53</f>
        <v>0</v>
      </c>
      <c r="N19" s="273">
        <f>'DATA 2021'!N53-'DATA 2021'!L53</f>
        <v>0</v>
      </c>
      <c r="O19" s="275">
        <f>'DATA 2021'!O53-'DATA 2021'!M53</f>
        <v>0</v>
      </c>
      <c r="P19" s="241">
        <f>'DATA 2021'!P53-'DATA 2021'!N53</f>
        <v>0</v>
      </c>
      <c r="Q19" s="242">
        <f>'DATA 2021'!Q53-'DATA 2021'!O53</f>
        <v>0</v>
      </c>
      <c r="R19" s="241">
        <f>'DATA 2021'!R53-'DATA 2021'!P53</f>
        <v>0</v>
      </c>
      <c r="S19" s="242">
        <f>'DATA 2021'!S53-'DATA 2021'!Q53</f>
        <v>0</v>
      </c>
      <c r="T19" s="241">
        <f>'DATA 2021'!T53-'DATA 2021'!R53</f>
        <v>0</v>
      </c>
      <c r="U19" s="242">
        <f>'DATA 2021'!U53-'DATA 2021'!S53</f>
        <v>0</v>
      </c>
      <c r="V19" s="276">
        <f>'DATA 2021'!V53-'DATA 2021'!T53</f>
        <v>0</v>
      </c>
      <c r="W19" s="277">
        <f>'DATA 2021'!W53-'DATA 2021'!U53</f>
        <v>0</v>
      </c>
      <c r="X19" s="276">
        <f>'DATA 2021'!X53-'DATA 2021'!V53</f>
        <v>0</v>
      </c>
      <c r="Y19" s="277">
        <f>'DATA 2021'!Y53-'DATA 2021'!W53</f>
        <v>0</v>
      </c>
      <c r="Z19" s="273">
        <f>'DATA 2021'!Z53-'DATA 2021'!X53</f>
        <v>0</v>
      </c>
      <c r="AA19" s="275">
        <f>'DATA 2021'!AA53-'DATA 2021'!Y53</f>
        <v>0</v>
      </c>
      <c r="AB19" s="273">
        <f>'DATA 2021'!AB53-'DATA 2021'!Z53</f>
        <v>0</v>
      </c>
      <c r="AC19" s="275">
        <f>'DATA 2021'!AC53-'DATA 2021'!AA53</f>
        <v>0</v>
      </c>
      <c r="AD19" s="241">
        <f>'DATA 2021'!AD53-'DATA 2021'!AB53</f>
        <v>0</v>
      </c>
      <c r="AE19" s="242">
        <f>'DATA 2021'!AE53-'DATA 2021'!AC53</f>
        <v>0</v>
      </c>
      <c r="AF19" s="241">
        <f>'DATA 2021'!AF53-'DATA 2021'!AD53</f>
        <v>0</v>
      </c>
      <c r="AG19" s="242">
        <f>'DATA 2021'!AG53-'DATA 2021'!AE53</f>
        <v>0</v>
      </c>
      <c r="AH19" s="241">
        <f>'DATA 2021'!AH53-'DATA 2021'!AF53</f>
        <v>0</v>
      </c>
      <c r="AI19" s="242">
        <f>'DATA 2021'!AI53-'DATA 2021'!AG53</f>
        <v>0</v>
      </c>
      <c r="AJ19" s="237">
        <f>'DATA 2021'!AJ53-'DATA 2021'!B53</f>
        <v>0</v>
      </c>
      <c r="AK19" s="240">
        <f>'DATA 2021'!AK53-'DATA 2021'!C53</f>
        <v>0</v>
      </c>
      <c r="AL19" s="233"/>
      <c r="AM19" s="234"/>
      <c r="AN19" s="233"/>
      <c r="AO19" s="234"/>
      <c r="AP19" s="233"/>
      <c r="AQ19" s="234"/>
      <c r="AR19" s="233"/>
      <c r="AS19" s="234"/>
      <c r="AT19" s="233"/>
      <c r="AU19" s="234"/>
      <c r="AV19" s="233"/>
      <c r="AW19" s="234"/>
      <c r="AX19" s="233"/>
      <c r="AY19" s="234"/>
      <c r="AZ19" s="233"/>
      <c r="BA19" s="234"/>
      <c r="BB19" s="233"/>
      <c r="BC19" s="234"/>
      <c r="BD19" s="233"/>
      <c r="BE19" s="234"/>
      <c r="BF19" s="233"/>
      <c r="BG19" s="234"/>
      <c r="BH19" s="234"/>
      <c r="BI19" s="234"/>
    </row>
    <row r="20" spans="1:61" ht="21" customHeight="1">
      <c r="A20" s="114">
        <v>18</v>
      </c>
      <c r="B20" s="235">
        <f>'DATA 2021'!B54</f>
        <v>0</v>
      </c>
      <c r="C20" s="236">
        <f>'DATA 2021'!C54</f>
        <v>0</v>
      </c>
      <c r="D20" s="241">
        <f>'DATA 2021'!D54-'DATA 2021'!B54</f>
        <v>0</v>
      </c>
      <c r="E20" s="242">
        <f>'DATA 2021'!E54-'DATA 2021'!C54</f>
        <v>0</v>
      </c>
      <c r="F20" s="241">
        <f>'DATA 2021'!F54-'DATA 2021'!D54</f>
        <v>0</v>
      </c>
      <c r="G20" s="242">
        <f>'DATA 2021'!G54-'DATA 2021'!E54</f>
        <v>0</v>
      </c>
      <c r="H20" s="276">
        <f>'DATA 2021'!H54-'DATA 2021'!F54</f>
        <v>0</v>
      </c>
      <c r="I20" s="277">
        <f>'DATA 2021'!I54-'DATA 2021'!G54</f>
        <v>0</v>
      </c>
      <c r="J20" s="276">
        <f>'DATA 2021'!J54-'DATA 2021'!H54</f>
        <v>0</v>
      </c>
      <c r="K20" s="277">
        <f>'DATA 2021'!K54-'DATA 2021'!I54</f>
        <v>0</v>
      </c>
      <c r="L20" s="273">
        <f>'DATA 2021'!L54-'DATA 2021'!J54</f>
        <v>0</v>
      </c>
      <c r="M20" s="275">
        <f>'DATA 2021'!M54-'DATA 2021'!K54</f>
        <v>0</v>
      </c>
      <c r="N20" s="273">
        <f>'DATA 2021'!N54-'DATA 2021'!L54</f>
        <v>0</v>
      </c>
      <c r="O20" s="275">
        <f>'DATA 2021'!O54-'DATA 2021'!M54</f>
        <v>0</v>
      </c>
      <c r="P20" s="241">
        <f>'DATA 2021'!P54-'DATA 2021'!N54</f>
        <v>0</v>
      </c>
      <c r="Q20" s="242">
        <f>'DATA 2021'!Q54-'DATA 2021'!O54</f>
        <v>0</v>
      </c>
      <c r="R20" s="241">
        <f>'DATA 2021'!R54-'DATA 2021'!P54</f>
        <v>0</v>
      </c>
      <c r="S20" s="242">
        <f>'DATA 2021'!S54-'DATA 2021'!Q54</f>
        <v>0</v>
      </c>
      <c r="T20" s="241">
        <f>'DATA 2021'!T54-'DATA 2021'!R54</f>
        <v>0</v>
      </c>
      <c r="U20" s="242">
        <f>'DATA 2021'!U54-'DATA 2021'!S54</f>
        <v>0</v>
      </c>
      <c r="V20" s="276">
        <f>'DATA 2021'!V54-'DATA 2021'!T54</f>
        <v>0</v>
      </c>
      <c r="W20" s="277">
        <f>'DATA 2021'!W54-'DATA 2021'!U54</f>
        <v>0</v>
      </c>
      <c r="X20" s="276">
        <f>'DATA 2021'!X54-'DATA 2021'!V54</f>
        <v>0</v>
      </c>
      <c r="Y20" s="277">
        <f>'DATA 2021'!Y54-'DATA 2021'!W54</f>
        <v>0</v>
      </c>
      <c r="Z20" s="273">
        <f>'DATA 2021'!Z54-'DATA 2021'!X54</f>
        <v>0</v>
      </c>
      <c r="AA20" s="275">
        <f>'DATA 2021'!AA54-'DATA 2021'!Y54</f>
        <v>0</v>
      </c>
      <c r="AB20" s="273">
        <f>'DATA 2021'!AB54-'DATA 2021'!Z54</f>
        <v>0</v>
      </c>
      <c r="AC20" s="275">
        <f>'DATA 2021'!AC54-'DATA 2021'!AA54</f>
        <v>0</v>
      </c>
      <c r="AD20" s="241">
        <f>'DATA 2021'!AD54-'DATA 2021'!AB54</f>
        <v>0</v>
      </c>
      <c r="AE20" s="242">
        <f>'DATA 2021'!AE54-'DATA 2021'!AC54</f>
        <v>0</v>
      </c>
      <c r="AF20" s="241">
        <f>'DATA 2021'!AF54-'DATA 2021'!AD54</f>
        <v>0</v>
      </c>
      <c r="AG20" s="242">
        <f>'DATA 2021'!AG54-'DATA 2021'!AE54</f>
        <v>0</v>
      </c>
      <c r="AH20" s="241">
        <f>'DATA 2021'!AH54-'DATA 2021'!AF54</f>
        <v>0</v>
      </c>
      <c r="AI20" s="242">
        <f>'DATA 2021'!AI54-'DATA 2021'!AG54</f>
        <v>0</v>
      </c>
      <c r="AJ20" s="276">
        <f>'DATA 2021'!AJ54-'DATA 2021'!AH54</f>
        <v>0</v>
      </c>
      <c r="AK20" s="277">
        <f>'DATA 2021'!AK54-'DATA 2021'!AI54</f>
        <v>0</v>
      </c>
      <c r="AL20" s="237">
        <f>'DATA 2021'!AL54-'DATA 2021'!B54</f>
        <v>0</v>
      </c>
      <c r="AM20" s="240">
        <f>'DATA 2021'!AM54-'DATA 2021'!C54</f>
        <v>0</v>
      </c>
      <c r="AN20" s="233"/>
      <c r="AO20" s="234"/>
      <c r="AP20" s="233"/>
      <c r="AQ20" s="234"/>
      <c r="AR20" s="233"/>
      <c r="AS20" s="234"/>
      <c r="AT20" s="233"/>
      <c r="AU20" s="234"/>
      <c r="AV20" s="233"/>
      <c r="AW20" s="234"/>
      <c r="AX20" s="233"/>
      <c r="AY20" s="234"/>
      <c r="AZ20" s="233"/>
      <c r="BA20" s="234"/>
      <c r="BB20" s="233"/>
      <c r="BC20" s="234"/>
      <c r="BD20" s="233"/>
      <c r="BE20" s="234"/>
      <c r="BF20" s="233"/>
      <c r="BG20" s="234"/>
      <c r="BH20" s="234"/>
      <c r="BI20" s="234"/>
    </row>
    <row r="21" spans="1:61" ht="21" customHeight="1">
      <c r="A21" s="114">
        <v>19</v>
      </c>
      <c r="B21" s="235">
        <f>'DATA 2021'!B55</f>
        <v>0</v>
      </c>
      <c r="C21" s="236">
        <f>'DATA 2021'!C55</f>
        <v>0</v>
      </c>
      <c r="D21" s="241">
        <f>'DATA 2021'!D55-'DATA 2021'!B55</f>
        <v>0</v>
      </c>
      <c r="E21" s="242">
        <f>'DATA 2021'!E55-'DATA 2021'!C55</f>
        <v>0</v>
      </c>
      <c r="F21" s="241">
        <f>'DATA 2021'!F55-'DATA 2021'!D55</f>
        <v>0</v>
      </c>
      <c r="G21" s="242">
        <f>'DATA 2021'!G55-'DATA 2021'!E55</f>
        <v>0</v>
      </c>
      <c r="H21" s="276">
        <f>'DATA 2021'!H55-'DATA 2021'!F55</f>
        <v>0</v>
      </c>
      <c r="I21" s="277">
        <f>'DATA 2021'!I55-'DATA 2021'!G55</f>
        <v>0</v>
      </c>
      <c r="J21" s="276">
        <f>'DATA 2021'!J55-'DATA 2021'!H55</f>
        <v>0</v>
      </c>
      <c r="K21" s="277">
        <f>'DATA 2021'!K55-'DATA 2021'!I55</f>
        <v>0</v>
      </c>
      <c r="L21" s="273">
        <f>'DATA 2021'!L55-'DATA 2021'!J55</f>
        <v>0</v>
      </c>
      <c r="M21" s="275">
        <f>'DATA 2021'!M55-'DATA 2021'!K55</f>
        <v>0</v>
      </c>
      <c r="N21" s="273">
        <f>'DATA 2021'!N55-'DATA 2021'!L55</f>
        <v>0</v>
      </c>
      <c r="O21" s="275">
        <f>'DATA 2021'!O55-'DATA 2021'!M55</f>
        <v>0</v>
      </c>
      <c r="P21" s="241">
        <f>'DATA 2021'!P55-'DATA 2021'!N55</f>
        <v>0</v>
      </c>
      <c r="Q21" s="242">
        <f>'DATA 2021'!Q55-'DATA 2021'!O55</f>
        <v>0</v>
      </c>
      <c r="R21" s="241">
        <f>'DATA 2021'!R55-'DATA 2021'!P55</f>
        <v>0</v>
      </c>
      <c r="S21" s="242">
        <f>'DATA 2021'!S55-'DATA 2021'!Q55</f>
        <v>0</v>
      </c>
      <c r="T21" s="241">
        <f>'DATA 2021'!T55-'DATA 2021'!R55</f>
        <v>0</v>
      </c>
      <c r="U21" s="242">
        <f>'DATA 2021'!U55-'DATA 2021'!S55</f>
        <v>0</v>
      </c>
      <c r="V21" s="276">
        <f>'DATA 2021'!V55-'DATA 2021'!T55</f>
        <v>0</v>
      </c>
      <c r="W21" s="277">
        <f>'DATA 2021'!W55-'DATA 2021'!U55</f>
        <v>0</v>
      </c>
      <c r="X21" s="276">
        <f>'DATA 2021'!X55-'DATA 2021'!V55</f>
        <v>0</v>
      </c>
      <c r="Y21" s="277">
        <f>'DATA 2021'!Y55-'DATA 2021'!W55</f>
        <v>0</v>
      </c>
      <c r="Z21" s="273">
        <f>'DATA 2021'!Z55-'DATA 2021'!X55</f>
        <v>0</v>
      </c>
      <c r="AA21" s="275">
        <f>'DATA 2021'!AA55-'DATA 2021'!Y55</f>
        <v>0</v>
      </c>
      <c r="AB21" s="273">
        <f>'DATA 2021'!AB55-'DATA 2021'!Z55</f>
        <v>0</v>
      </c>
      <c r="AC21" s="275">
        <f>'DATA 2021'!AC55-'DATA 2021'!AA55</f>
        <v>0</v>
      </c>
      <c r="AD21" s="241">
        <f>'DATA 2021'!AD55-'DATA 2021'!AB55</f>
        <v>0</v>
      </c>
      <c r="AE21" s="242">
        <f>'DATA 2021'!AE55-'DATA 2021'!AC55</f>
        <v>0</v>
      </c>
      <c r="AF21" s="241">
        <f>'DATA 2021'!AF55-'DATA 2021'!AD55</f>
        <v>0</v>
      </c>
      <c r="AG21" s="242">
        <f>'DATA 2021'!AG55-'DATA 2021'!AE55</f>
        <v>0</v>
      </c>
      <c r="AH21" s="241">
        <f>'DATA 2021'!AH55-'DATA 2021'!AF55</f>
        <v>0</v>
      </c>
      <c r="AI21" s="242">
        <f>'DATA 2021'!AI55-'DATA 2021'!AG55</f>
        <v>0</v>
      </c>
      <c r="AJ21" s="276">
        <f>'DATA 2021'!AJ55-'DATA 2021'!AH55</f>
        <v>0</v>
      </c>
      <c r="AK21" s="277">
        <f>'DATA 2021'!AK55-'DATA 2021'!AI55</f>
        <v>0</v>
      </c>
      <c r="AL21" s="276">
        <f>'DATA 2021'!AL55-'DATA 2021'!AJ55</f>
        <v>0</v>
      </c>
      <c r="AM21" s="277">
        <f>'DATA 2021'!AM55-'DATA 2021'!AK55</f>
        <v>0</v>
      </c>
      <c r="AN21" s="237">
        <f>'DATA 2021'!AN55-'DATA 2021'!B55</f>
        <v>0</v>
      </c>
      <c r="AO21" s="240">
        <f>'DATA 2021'!AO55-'DATA 2021'!C55</f>
        <v>0</v>
      </c>
      <c r="AP21" s="233"/>
      <c r="AQ21" s="234"/>
      <c r="AR21" s="233"/>
      <c r="AS21" s="234"/>
      <c r="AT21" s="233"/>
      <c r="AU21" s="234"/>
      <c r="AV21" s="233"/>
      <c r="AW21" s="234"/>
      <c r="AX21" s="233"/>
      <c r="AY21" s="234"/>
      <c r="AZ21" s="233"/>
      <c r="BA21" s="234"/>
      <c r="BB21" s="233"/>
      <c r="BC21" s="234"/>
      <c r="BD21" s="233"/>
      <c r="BE21" s="234"/>
      <c r="BF21" s="233"/>
      <c r="BG21" s="234"/>
      <c r="BH21" s="234"/>
      <c r="BI21" s="234"/>
    </row>
    <row r="22" spans="1:61" ht="21" customHeight="1">
      <c r="A22" s="114">
        <v>20</v>
      </c>
      <c r="B22" s="235">
        <f>'DATA 2021'!B56</f>
        <v>0</v>
      </c>
      <c r="C22" s="236">
        <f>'DATA 2021'!C56</f>
        <v>0</v>
      </c>
      <c r="D22" s="241">
        <f>'DATA 2021'!D56-'DATA 2021'!B56</f>
        <v>0</v>
      </c>
      <c r="E22" s="242">
        <f>'DATA 2021'!E56-'DATA 2021'!C56</f>
        <v>0</v>
      </c>
      <c r="F22" s="241">
        <f>'DATA 2021'!F56-'DATA 2021'!D56</f>
        <v>0</v>
      </c>
      <c r="G22" s="242">
        <f>'DATA 2021'!G56-'DATA 2021'!E56</f>
        <v>0</v>
      </c>
      <c r="H22" s="276">
        <f>'DATA 2021'!H56-'DATA 2021'!F56</f>
        <v>0</v>
      </c>
      <c r="I22" s="277">
        <f>'DATA 2021'!I56-'DATA 2021'!G56</f>
        <v>0</v>
      </c>
      <c r="J22" s="276">
        <f>'DATA 2021'!J56-'DATA 2021'!H56</f>
        <v>0</v>
      </c>
      <c r="K22" s="277">
        <f>'DATA 2021'!K56-'DATA 2021'!I56</f>
        <v>0</v>
      </c>
      <c r="L22" s="273">
        <f>'DATA 2021'!L56-'DATA 2021'!J56</f>
        <v>0</v>
      </c>
      <c r="M22" s="275">
        <f>'DATA 2021'!M56-'DATA 2021'!K56</f>
        <v>0</v>
      </c>
      <c r="N22" s="273">
        <f>'DATA 2021'!N56-'DATA 2021'!L56</f>
        <v>0</v>
      </c>
      <c r="O22" s="275">
        <f>'DATA 2021'!O56-'DATA 2021'!M56</f>
        <v>0</v>
      </c>
      <c r="P22" s="241">
        <f>'DATA 2021'!P56-'DATA 2021'!N56</f>
        <v>0</v>
      </c>
      <c r="Q22" s="242">
        <f>'DATA 2021'!Q56-'DATA 2021'!O56</f>
        <v>0</v>
      </c>
      <c r="R22" s="241">
        <f>'DATA 2021'!R56-'DATA 2021'!P56</f>
        <v>0</v>
      </c>
      <c r="S22" s="242">
        <f>'DATA 2021'!S56-'DATA 2021'!Q56</f>
        <v>0</v>
      </c>
      <c r="T22" s="241">
        <f>'DATA 2021'!T56-'DATA 2021'!R56</f>
        <v>0</v>
      </c>
      <c r="U22" s="242">
        <f>'DATA 2021'!U56-'DATA 2021'!S56</f>
        <v>0</v>
      </c>
      <c r="V22" s="276">
        <f>'DATA 2021'!V56-'DATA 2021'!T56</f>
        <v>0</v>
      </c>
      <c r="W22" s="277">
        <f>'DATA 2021'!W56-'DATA 2021'!U56</f>
        <v>0</v>
      </c>
      <c r="X22" s="276">
        <f>'DATA 2021'!X56-'DATA 2021'!V56</f>
        <v>0</v>
      </c>
      <c r="Y22" s="277">
        <f>'DATA 2021'!Y56-'DATA 2021'!W56</f>
        <v>0</v>
      </c>
      <c r="Z22" s="273">
        <f>'DATA 2021'!Z56-'DATA 2021'!X56</f>
        <v>0</v>
      </c>
      <c r="AA22" s="275">
        <f>'DATA 2021'!AA56-'DATA 2021'!Y56</f>
        <v>0</v>
      </c>
      <c r="AB22" s="273">
        <f>'DATA 2021'!AB56-'DATA 2021'!Z56</f>
        <v>0</v>
      </c>
      <c r="AC22" s="275">
        <f>'DATA 2021'!AC56-'DATA 2021'!AA56</f>
        <v>0</v>
      </c>
      <c r="AD22" s="241">
        <f>'DATA 2021'!AD56-'DATA 2021'!AB56</f>
        <v>0</v>
      </c>
      <c r="AE22" s="242">
        <f>'DATA 2021'!AE56-'DATA 2021'!AC56</f>
        <v>0</v>
      </c>
      <c r="AF22" s="241">
        <f>'DATA 2021'!AF56-'DATA 2021'!AD56</f>
        <v>0</v>
      </c>
      <c r="AG22" s="242">
        <f>'DATA 2021'!AG56-'DATA 2021'!AE56</f>
        <v>0</v>
      </c>
      <c r="AH22" s="241">
        <f>'DATA 2021'!AH56-'DATA 2021'!AF56</f>
        <v>0</v>
      </c>
      <c r="AI22" s="242">
        <f>'DATA 2021'!AI56-'DATA 2021'!AG56</f>
        <v>0</v>
      </c>
      <c r="AJ22" s="276">
        <f>'DATA 2021'!AJ56-'DATA 2021'!AH56</f>
        <v>0</v>
      </c>
      <c r="AK22" s="277">
        <f>'DATA 2021'!AK56-'DATA 2021'!AI56</f>
        <v>0</v>
      </c>
      <c r="AL22" s="276">
        <f>'DATA 2021'!AL56-'DATA 2021'!AJ56</f>
        <v>0</v>
      </c>
      <c r="AM22" s="277">
        <f>'DATA 2021'!AM56-'DATA 2021'!AK56</f>
        <v>0</v>
      </c>
      <c r="AN22" s="273">
        <f>'DATA 2021'!AN56-'DATA 2021'!AL56</f>
        <v>0</v>
      </c>
      <c r="AO22" s="275">
        <f>'DATA 2021'!AO56-'DATA 2021'!AM56</f>
        <v>0</v>
      </c>
      <c r="AP22" s="237">
        <f>'DATA 2021'!AP56-'DATA 2021'!B56</f>
        <v>0</v>
      </c>
      <c r="AQ22" s="240">
        <f>'DATA 2021'!AQ56-'DATA 2021'!C56</f>
        <v>0</v>
      </c>
      <c r="AR22" s="233"/>
      <c r="AS22" s="234"/>
      <c r="AT22" s="233"/>
      <c r="AU22" s="234"/>
      <c r="AV22" s="233"/>
      <c r="AW22" s="234"/>
      <c r="AX22" s="233"/>
      <c r="AY22" s="234"/>
      <c r="AZ22" s="233"/>
      <c r="BA22" s="234"/>
      <c r="BB22" s="233"/>
      <c r="BC22" s="234"/>
      <c r="BD22" s="233"/>
      <c r="BE22" s="234"/>
      <c r="BF22" s="233"/>
      <c r="BG22" s="234"/>
      <c r="BH22" s="234"/>
      <c r="BI22" s="234"/>
    </row>
    <row r="23" spans="1:61" ht="21" customHeight="1">
      <c r="A23" s="114">
        <v>21</v>
      </c>
      <c r="B23" s="235">
        <f>'DATA 2021'!B57</f>
        <v>0</v>
      </c>
      <c r="C23" s="236">
        <f>'DATA 2021'!C57</f>
        <v>0</v>
      </c>
      <c r="D23" s="241">
        <f>'DATA 2021'!D57-'DATA 2021'!B57</f>
        <v>0</v>
      </c>
      <c r="E23" s="242">
        <f>'DATA 2021'!E57-'DATA 2021'!C57</f>
        <v>0</v>
      </c>
      <c r="F23" s="241">
        <f>'DATA 2021'!F57-'DATA 2021'!D57</f>
        <v>0</v>
      </c>
      <c r="G23" s="242">
        <f>'DATA 2021'!G57-'DATA 2021'!E57</f>
        <v>0</v>
      </c>
      <c r="H23" s="276">
        <f>'DATA 2021'!H57-'DATA 2021'!F57</f>
        <v>0</v>
      </c>
      <c r="I23" s="277">
        <f>'DATA 2021'!I57-'DATA 2021'!G57</f>
        <v>0</v>
      </c>
      <c r="J23" s="276">
        <f>'DATA 2021'!J57-'DATA 2021'!H57</f>
        <v>0</v>
      </c>
      <c r="K23" s="277">
        <f>'DATA 2021'!K57-'DATA 2021'!I57</f>
        <v>0</v>
      </c>
      <c r="L23" s="273">
        <f>'DATA 2021'!L57-'DATA 2021'!J57</f>
        <v>0</v>
      </c>
      <c r="M23" s="275">
        <f>'DATA 2021'!M57-'DATA 2021'!K57</f>
        <v>0</v>
      </c>
      <c r="N23" s="273">
        <f>'DATA 2021'!N57-'DATA 2021'!L57</f>
        <v>0</v>
      </c>
      <c r="O23" s="275">
        <f>'DATA 2021'!O57-'DATA 2021'!M57</f>
        <v>0</v>
      </c>
      <c r="P23" s="241">
        <f>'DATA 2021'!P57-'DATA 2021'!N57</f>
        <v>0</v>
      </c>
      <c r="Q23" s="242">
        <f>'DATA 2021'!Q57-'DATA 2021'!O57</f>
        <v>0</v>
      </c>
      <c r="R23" s="241">
        <f>'DATA 2021'!R57-'DATA 2021'!P57</f>
        <v>0</v>
      </c>
      <c r="S23" s="242">
        <f>'DATA 2021'!S57-'DATA 2021'!Q57</f>
        <v>0</v>
      </c>
      <c r="T23" s="241">
        <f>'DATA 2021'!T57-'DATA 2021'!R57</f>
        <v>0</v>
      </c>
      <c r="U23" s="242">
        <f>'DATA 2021'!U57-'DATA 2021'!S57</f>
        <v>0</v>
      </c>
      <c r="V23" s="276">
        <f>'DATA 2021'!V57-'DATA 2021'!T57</f>
        <v>0</v>
      </c>
      <c r="W23" s="277">
        <f>'DATA 2021'!W57-'DATA 2021'!U57</f>
        <v>0</v>
      </c>
      <c r="X23" s="276">
        <f>'DATA 2021'!X57-'DATA 2021'!V57</f>
        <v>0</v>
      </c>
      <c r="Y23" s="277">
        <f>'DATA 2021'!Y57-'DATA 2021'!W57</f>
        <v>0</v>
      </c>
      <c r="Z23" s="273">
        <f>'DATA 2021'!Z57-'DATA 2021'!X57</f>
        <v>0</v>
      </c>
      <c r="AA23" s="275">
        <f>'DATA 2021'!AA57-'DATA 2021'!Y57</f>
        <v>0</v>
      </c>
      <c r="AB23" s="273">
        <f>'DATA 2021'!AB57-'DATA 2021'!Z57</f>
        <v>0</v>
      </c>
      <c r="AC23" s="275">
        <f>'DATA 2021'!AC57-'DATA 2021'!AA57</f>
        <v>0</v>
      </c>
      <c r="AD23" s="241">
        <f>'DATA 2021'!AD57-'DATA 2021'!AB57</f>
        <v>0</v>
      </c>
      <c r="AE23" s="242">
        <f>'DATA 2021'!AE57-'DATA 2021'!AC57</f>
        <v>0</v>
      </c>
      <c r="AF23" s="241">
        <f>'DATA 2021'!AF57-'DATA 2021'!AD57</f>
        <v>0</v>
      </c>
      <c r="AG23" s="242">
        <f>'DATA 2021'!AG57-'DATA 2021'!AE57</f>
        <v>0</v>
      </c>
      <c r="AH23" s="241">
        <f>'DATA 2021'!AH57-'DATA 2021'!AF57</f>
        <v>0</v>
      </c>
      <c r="AI23" s="242">
        <f>'DATA 2021'!AI57-'DATA 2021'!AG57</f>
        <v>0</v>
      </c>
      <c r="AJ23" s="276">
        <f>'DATA 2021'!AJ57-'DATA 2021'!AH57</f>
        <v>0</v>
      </c>
      <c r="AK23" s="277">
        <f>'DATA 2021'!AK57-'DATA 2021'!AI57</f>
        <v>0</v>
      </c>
      <c r="AL23" s="276">
        <f>'DATA 2021'!AL57-'DATA 2021'!AJ57</f>
        <v>0</v>
      </c>
      <c r="AM23" s="277">
        <f>'DATA 2021'!AM57-'DATA 2021'!AK57</f>
        <v>0</v>
      </c>
      <c r="AN23" s="273">
        <f>'DATA 2021'!AN57-'DATA 2021'!AL57</f>
        <v>0</v>
      </c>
      <c r="AO23" s="275">
        <f>'DATA 2021'!AO57-'DATA 2021'!AM57</f>
        <v>0</v>
      </c>
      <c r="AP23" s="273">
        <f>'DATA 2021'!AP57-'DATA 2021'!AN57</f>
        <v>0</v>
      </c>
      <c r="AQ23" s="275">
        <f>'DATA 2021'!AQ57-'DATA 2021'!AO57</f>
        <v>0</v>
      </c>
      <c r="AR23" s="237">
        <f>'DATA 2021'!AR57-'DATA 2021'!B57</f>
        <v>0</v>
      </c>
      <c r="AS23" s="240">
        <f>'DATA 2021'!AS57-'DATA 2021'!C57</f>
        <v>0</v>
      </c>
      <c r="AT23" s="233"/>
      <c r="AU23" s="234"/>
      <c r="AV23" s="233"/>
      <c r="AW23" s="234"/>
      <c r="AX23" s="233"/>
      <c r="AY23" s="234"/>
      <c r="AZ23" s="233"/>
      <c r="BA23" s="234"/>
      <c r="BB23" s="233"/>
      <c r="BC23" s="234"/>
      <c r="BD23" s="233"/>
      <c r="BE23" s="234"/>
      <c r="BF23" s="233"/>
      <c r="BG23" s="234"/>
      <c r="BH23" s="234"/>
      <c r="BI23" s="234"/>
    </row>
    <row r="24" spans="1:61" ht="21" customHeight="1">
      <c r="A24" s="114">
        <v>22</v>
      </c>
      <c r="B24" s="235">
        <f>'DATA 2021'!B58</f>
        <v>0</v>
      </c>
      <c r="C24" s="236">
        <f>'DATA 2021'!C58</f>
        <v>0</v>
      </c>
      <c r="D24" s="241">
        <f>'DATA 2021'!D58-'DATA 2021'!B58</f>
        <v>0</v>
      </c>
      <c r="E24" s="242">
        <f>'DATA 2021'!E58-'DATA 2021'!C58</f>
        <v>0</v>
      </c>
      <c r="F24" s="241">
        <f>'DATA 2021'!F58-'DATA 2021'!D58</f>
        <v>0</v>
      </c>
      <c r="G24" s="242">
        <f>'DATA 2021'!G58-'DATA 2021'!E58</f>
        <v>0</v>
      </c>
      <c r="H24" s="276">
        <f>'DATA 2021'!H58-'DATA 2021'!F58</f>
        <v>0</v>
      </c>
      <c r="I24" s="277">
        <f>'DATA 2021'!I58-'DATA 2021'!G58</f>
        <v>0</v>
      </c>
      <c r="J24" s="276">
        <f>'DATA 2021'!J58-'DATA 2021'!H58</f>
        <v>0</v>
      </c>
      <c r="K24" s="277">
        <f>'DATA 2021'!K58-'DATA 2021'!I58</f>
        <v>0</v>
      </c>
      <c r="L24" s="273">
        <f>'DATA 2021'!L58-'DATA 2021'!J58</f>
        <v>0</v>
      </c>
      <c r="M24" s="275">
        <f>'DATA 2021'!M58-'DATA 2021'!K58</f>
        <v>0</v>
      </c>
      <c r="N24" s="273">
        <f>'DATA 2021'!N58-'DATA 2021'!L58</f>
        <v>0</v>
      </c>
      <c r="O24" s="275">
        <f>'DATA 2021'!O58-'DATA 2021'!M58</f>
        <v>0</v>
      </c>
      <c r="P24" s="241">
        <f>'DATA 2021'!P58-'DATA 2021'!N58</f>
        <v>0</v>
      </c>
      <c r="Q24" s="242">
        <f>'DATA 2021'!Q58-'DATA 2021'!O58</f>
        <v>0</v>
      </c>
      <c r="R24" s="241">
        <f>'DATA 2021'!R58-'DATA 2021'!P58</f>
        <v>0</v>
      </c>
      <c r="S24" s="242">
        <f>'DATA 2021'!S58-'DATA 2021'!Q58</f>
        <v>0</v>
      </c>
      <c r="T24" s="241">
        <f>'DATA 2021'!T58-'DATA 2021'!R58</f>
        <v>0</v>
      </c>
      <c r="U24" s="242">
        <f>'DATA 2021'!U58-'DATA 2021'!S58</f>
        <v>0</v>
      </c>
      <c r="V24" s="276">
        <f>'DATA 2021'!V58-'DATA 2021'!T58</f>
        <v>0</v>
      </c>
      <c r="W24" s="277">
        <f>'DATA 2021'!W58-'DATA 2021'!U58</f>
        <v>0</v>
      </c>
      <c r="X24" s="276">
        <f>'DATA 2021'!X58-'DATA 2021'!V58</f>
        <v>0</v>
      </c>
      <c r="Y24" s="277">
        <f>'DATA 2021'!Y58-'DATA 2021'!W58</f>
        <v>0</v>
      </c>
      <c r="Z24" s="273">
        <f>'DATA 2021'!Z58-'DATA 2021'!X58</f>
        <v>0</v>
      </c>
      <c r="AA24" s="275">
        <f>'DATA 2021'!AA58-'DATA 2021'!Y58</f>
        <v>0</v>
      </c>
      <c r="AB24" s="273">
        <f>'DATA 2021'!AB58-'DATA 2021'!Z58</f>
        <v>0</v>
      </c>
      <c r="AC24" s="275">
        <f>'DATA 2021'!AC58-'DATA 2021'!AA58</f>
        <v>0</v>
      </c>
      <c r="AD24" s="241">
        <f>'DATA 2021'!AD58-'DATA 2021'!AB58</f>
        <v>0</v>
      </c>
      <c r="AE24" s="242">
        <f>'DATA 2021'!AE58-'DATA 2021'!AC58</f>
        <v>0</v>
      </c>
      <c r="AF24" s="241">
        <f>'DATA 2021'!AF58-'DATA 2021'!AD58</f>
        <v>0</v>
      </c>
      <c r="AG24" s="242">
        <f>'DATA 2021'!AG58-'DATA 2021'!AE58</f>
        <v>0</v>
      </c>
      <c r="AH24" s="241">
        <f>'DATA 2021'!AH58-'DATA 2021'!AF58</f>
        <v>0</v>
      </c>
      <c r="AI24" s="242">
        <f>'DATA 2021'!AI58-'DATA 2021'!AG58</f>
        <v>0</v>
      </c>
      <c r="AJ24" s="276">
        <f>'DATA 2021'!AJ58-'DATA 2021'!AH58</f>
        <v>0</v>
      </c>
      <c r="AK24" s="277">
        <f>'DATA 2021'!AK58-'DATA 2021'!AI58</f>
        <v>0</v>
      </c>
      <c r="AL24" s="276">
        <f>'DATA 2021'!AL58-'DATA 2021'!AJ58</f>
        <v>0</v>
      </c>
      <c r="AM24" s="277">
        <f>'DATA 2021'!AM58-'DATA 2021'!AK58</f>
        <v>0</v>
      </c>
      <c r="AN24" s="273">
        <f>'DATA 2021'!AN58-'DATA 2021'!AL58</f>
        <v>0</v>
      </c>
      <c r="AO24" s="275">
        <f>'DATA 2021'!AO58-'DATA 2021'!AM58</f>
        <v>0</v>
      </c>
      <c r="AP24" s="273">
        <f>'DATA 2021'!AP58-'DATA 2021'!AN58</f>
        <v>0</v>
      </c>
      <c r="AQ24" s="275">
        <f>'DATA 2021'!AQ58-'DATA 2021'!AO58</f>
        <v>0</v>
      </c>
      <c r="AR24" s="241">
        <f>'DATA 2021'!AR58-'DATA 2021'!AP58</f>
        <v>0</v>
      </c>
      <c r="AS24" s="242">
        <f>'DATA 2021'!AS58-'DATA 2021'!AQ58</f>
        <v>0</v>
      </c>
      <c r="AT24" s="237">
        <f>'DATA 2021'!AT58-'DATA 2021'!B58</f>
        <v>0</v>
      </c>
      <c r="AU24" s="240">
        <f>'DATA 2021'!AU58-'DATA 2021'!C58</f>
        <v>0</v>
      </c>
      <c r="AV24" s="233"/>
      <c r="AW24" s="234"/>
      <c r="AX24" s="233"/>
      <c r="AY24" s="234"/>
      <c r="AZ24" s="233"/>
      <c r="BA24" s="234"/>
      <c r="BB24" s="233"/>
      <c r="BC24" s="234"/>
      <c r="BD24" s="233"/>
      <c r="BE24" s="234"/>
      <c r="BF24" s="233"/>
      <c r="BG24" s="234"/>
      <c r="BH24" s="234"/>
      <c r="BI24" s="234"/>
    </row>
    <row r="25" spans="1:61" ht="21" customHeight="1">
      <c r="A25" s="114">
        <v>23</v>
      </c>
      <c r="B25" s="235">
        <f>'DATA 2021'!B59</f>
        <v>0</v>
      </c>
      <c r="C25" s="236">
        <f>'DATA 2021'!C59</f>
        <v>0</v>
      </c>
      <c r="D25" s="241">
        <f>'DATA 2021'!D59-'DATA 2021'!B59</f>
        <v>0</v>
      </c>
      <c r="E25" s="242">
        <f>'DATA 2021'!E59-'DATA 2021'!C59</f>
        <v>0</v>
      </c>
      <c r="F25" s="241">
        <f>'DATA 2021'!F59-'DATA 2021'!D59</f>
        <v>0</v>
      </c>
      <c r="G25" s="242">
        <f>'DATA 2021'!G59-'DATA 2021'!E59</f>
        <v>0</v>
      </c>
      <c r="H25" s="276">
        <f>'DATA 2021'!H59-'DATA 2021'!F59</f>
        <v>0</v>
      </c>
      <c r="I25" s="277">
        <f>'DATA 2021'!I59-'DATA 2021'!G59</f>
        <v>0</v>
      </c>
      <c r="J25" s="276">
        <f>'DATA 2021'!J59-'DATA 2021'!H59</f>
        <v>0</v>
      </c>
      <c r="K25" s="277">
        <f>'DATA 2021'!K59-'DATA 2021'!I59</f>
        <v>0</v>
      </c>
      <c r="L25" s="273">
        <f>'DATA 2021'!L59-'DATA 2021'!J59</f>
        <v>0</v>
      </c>
      <c r="M25" s="275">
        <f>'DATA 2021'!M59-'DATA 2021'!K59</f>
        <v>0</v>
      </c>
      <c r="N25" s="273">
        <f>'DATA 2021'!N59-'DATA 2021'!L59</f>
        <v>0</v>
      </c>
      <c r="O25" s="275">
        <f>'DATA 2021'!O59-'DATA 2021'!M59</f>
        <v>0</v>
      </c>
      <c r="P25" s="241">
        <f>'DATA 2021'!P59-'DATA 2021'!N59</f>
        <v>0</v>
      </c>
      <c r="Q25" s="242">
        <f>'DATA 2021'!Q59-'DATA 2021'!O59</f>
        <v>0</v>
      </c>
      <c r="R25" s="241">
        <f>'DATA 2021'!R59-'DATA 2021'!P59</f>
        <v>0</v>
      </c>
      <c r="S25" s="242">
        <f>'DATA 2021'!S59-'DATA 2021'!Q59</f>
        <v>0</v>
      </c>
      <c r="T25" s="241">
        <f>'DATA 2021'!T59-'DATA 2021'!R59</f>
        <v>0</v>
      </c>
      <c r="U25" s="242">
        <f>'DATA 2021'!U59-'DATA 2021'!S59</f>
        <v>0</v>
      </c>
      <c r="V25" s="276">
        <f>'DATA 2021'!V59-'DATA 2021'!T59</f>
        <v>0</v>
      </c>
      <c r="W25" s="277">
        <f>'DATA 2021'!W59-'DATA 2021'!U59</f>
        <v>0</v>
      </c>
      <c r="X25" s="276">
        <f>'DATA 2021'!X59-'DATA 2021'!V59</f>
        <v>0</v>
      </c>
      <c r="Y25" s="277">
        <f>'DATA 2021'!Y59-'DATA 2021'!W59</f>
        <v>0</v>
      </c>
      <c r="Z25" s="273">
        <f>'DATA 2021'!Z59-'DATA 2021'!X59</f>
        <v>0</v>
      </c>
      <c r="AA25" s="275">
        <f>'DATA 2021'!AA59-'DATA 2021'!Y59</f>
        <v>0</v>
      </c>
      <c r="AB25" s="273">
        <f>'DATA 2021'!AB59-'DATA 2021'!Z59</f>
        <v>0</v>
      </c>
      <c r="AC25" s="275">
        <f>'DATA 2021'!AC59-'DATA 2021'!AA59</f>
        <v>0</v>
      </c>
      <c r="AD25" s="241">
        <f>'DATA 2021'!AD59-'DATA 2021'!AB59</f>
        <v>0</v>
      </c>
      <c r="AE25" s="242">
        <f>'DATA 2021'!AE59-'DATA 2021'!AC59</f>
        <v>0</v>
      </c>
      <c r="AF25" s="241">
        <f>'DATA 2021'!AF59-'DATA 2021'!AD59</f>
        <v>0</v>
      </c>
      <c r="AG25" s="242">
        <f>'DATA 2021'!AG59-'DATA 2021'!AE59</f>
        <v>0</v>
      </c>
      <c r="AH25" s="241">
        <f>'DATA 2021'!AH59-'DATA 2021'!AF59</f>
        <v>0</v>
      </c>
      <c r="AI25" s="242">
        <f>'DATA 2021'!AI59-'DATA 2021'!AG59</f>
        <v>0</v>
      </c>
      <c r="AJ25" s="276">
        <f>'DATA 2021'!AJ59-'DATA 2021'!AH59</f>
        <v>0</v>
      </c>
      <c r="AK25" s="277">
        <f>'DATA 2021'!AK59-'DATA 2021'!AI59</f>
        <v>0</v>
      </c>
      <c r="AL25" s="276">
        <f>'DATA 2021'!AL59-'DATA 2021'!AJ59</f>
        <v>0</v>
      </c>
      <c r="AM25" s="277">
        <f>'DATA 2021'!AM59-'DATA 2021'!AK59</f>
        <v>0</v>
      </c>
      <c r="AN25" s="273">
        <f>'DATA 2021'!AN59-'DATA 2021'!AL59</f>
        <v>0</v>
      </c>
      <c r="AO25" s="275">
        <f>'DATA 2021'!AO59-'DATA 2021'!AM59</f>
        <v>0</v>
      </c>
      <c r="AP25" s="273">
        <f>'DATA 2021'!AP59-'DATA 2021'!AN59</f>
        <v>0</v>
      </c>
      <c r="AQ25" s="275">
        <f>'DATA 2021'!AQ59-'DATA 2021'!AO59</f>
        <v>0</v>
      </c>
      <c r="AR25" s="241">
        <f>'DATA 2021'!AR59-'DATA 2021'!AP59</f>
        <v>0</v>
      </c>
      <c r="AS25" s="242">
        <f>'DATA 2021'!AS59-'DATA 2021'!AQ59</f>
        <v>0</v>
      </c>
      <c r="AT25" s="241">
        <f>'DATA 2021'!AT59-'DATA 2021'!AR59</f>
        <v>0</v>
      </c>
      <c r="AU25" s="242">
        <f>'DATA 2021'!AU59-'DATA 2021'!AS59</f>
        <v>0</v>
      </c>
      <c r="AV25" s="237">
        <f>'DATA 2021'!AV59-'DATA 2021'!B59</f>
        <v>0</v>
      </c>
      <c r="AW25" s="240">
        <f>'DATA 2021'!AW59-'DATA 2021'!C59</f>
        <v>0</v>
      </c>
      <c r="AX25" s="243"/>
      <c r="AY25" s="244"/>
      <c r="AZ25" s="233"/>
      <c r="BA25" s="234"/>
      <c r="BB25" s="233"/>
      <c r="BC25" s="234"/>
      <c r="BD25" s="233"/>
      <c r="BE25" s="234"/>
      <c r="BF25" s="233"/>
      <c r="BG25" s="234"/>
      <c r="BH25" s="234"/>
      <c r="BI25" s="234"/>
    </row>
    <row r="26" spans="1:61" ht="21" customHeight="1">
      <c r="A26" s="114">
        <v>24</v>
      </c>
      <c r="B26" s="235">
        <f>'DATA 2021'!B60</f>
        <v>0</v>
      </c>
      <c r="C26" s="236">
        <f>'DATA 2021'!C60</f>
        <v>0</v>
      </c>
      <c r="D26" s="241">
        <f>'DATA 2021'!D60-'DATA 2021'!B60</f>
        <v>0</v>
      </c>
      <c r="E26" s="242">
        <f>'DATA 2021'!E60-'DATA 2021'!C60</f>
        <v>0</v>
      </c>
      <c r="F26" s="241">
        <f>'DATA 2021'!F60-'DATA 2021'!D60</f>
        <v>0</v>
      </c>
      <c r="G26" s="242">
        <f>'DATA 2021'!G60-'DATA 2021'!E60</f>
        <v>0</v>
      </c>
      <c r="H26" s="276">
        <f>'DATA 2021'!H60-'DATA 2021'!F60</f>
        <v>0</v>
      </c>
      <c r="I26" s="277">
        <f>'DATA 2021'!I60-'DATA 2021'!G60</f>
        <v>0</v>
      </c>
      <c r="J26" s="276">
        <f>'DATA 2021'!J60-'DATA 2021'!H60</f>
        <v>0</v>
      </c>
      <c r="K26" s="277">
        <f>'DATA 2021'!K60-'DATA 2021'!I60</f>
        <v>0</v>
      </c>
      <c r="L26" s="273">
        <f>'DATA 2021'!L60-'DATA 2021'!J60</f>
        <v>0</v>
      </c>
      <c r="M26" s="275">
        <f>'DATA 2021'!M60-'DATA 2021'!K60</f>
        <v>0</v>
      </c>
      <c r="N26" s="273">
        <f>'DATA 2021'!N60-'DATA 2021'!L60</f>
        <v>0</v>
      </c>
      <c r="O26" s="275">
        <f>'DATA 2021'!O60-'DATA 2021'!M60</f>
        <v>0</v>
      </c>
      <c r="P26" s="241">
        <f>'DATA 2021'!P60-'DATA 2021'!N60</f>
        <v>0</v>
      </c>
      <c r="Q26" s="242">
        <f>'DATA 2021'!Q60-'DATA 2021'!O60</f>
        <v>0</v>
      </c>
      <c r="R26" s="241">
        <f>'DATA 2021'!R60-'DATA 2021'!P60</f>
        <v>0</v>
      </c>
      <c r="S26" s="242">
        <f>'DATA 2021'!S60-'DATA 2021'!Q60</f>
        <v>0</v>
      </c>
      <c r="T26" s="241">
        <f>'DATA 2021'!T60-'DATA 2021'!R60</f>
        <v>0</v>
      </c>
      <c r="U26" s="242">
        <f>'DATA 2021'!U60-'DATA 2021'!S60</f>
        <v>0</v>
      </c>
      <c r="V26" s="276">
        <f>'DATA 2021'!V60-'DATA 2021'!T60</f>
        <v>0</v>
      </c>
      <c r="W26" s="277">
        <f>'DATA 2021'!W60-'DATA 2021'!U60</f>
        <v>0</v>
      </c>
      <c r="X26" s="276">
        <f>'DATA 2021'!X60-'DATA 2021'!V60</f>
        <v>0</v>
      </c>
      <c r="Y26" s="277">
        <f>'DATA 2021'!Y60-'DATA 2021'!W60</f>
        <v>0</v>
      </c>
      <c r="Z26" s="273">
        <f>'DATA 2021'!Z60-'DATA 2021'!X60</f>
        <v>0</v>
      </c>
      <c r="AA26" s="275">
        <f>'DATA 2021'!AA60-'DATA 2021'!Y60</f>
        <v>0</v>
      </c>
      <c r="AB26" s="273">
        <f>'DATA 2021'!AB60-'DATA 2021'!Z60</f>
        <v>0</v>
      </c>
      <c r="AC26" s="275">
        <f>'DATA 2021'!AC60-'DATA 2021'!AA60</f>
        <v>0</v>
      </c>
      <c r="AD26" s="241">
        <f>'DATA 2021'!AD60-'DATA 2021'!AB60</f>
        <v>0</v>
      </c>
      <c r="AE26" s="242">
        <f>'DATA 2021'!AE60-'DATA 2021'!AC60</f>
        <v>0</v>
      </c>
      <c r="AF26" s="241">
        <f>'DATA 2021'!AF60-'DATA 2021'!AD60</f>
        <v>0</v>
      </c>
      <c r="AG26" s="242">
        <f>'DATA 2021'!AG60-'DATA 2021'!AE60</f>
        <v>0</v>
      </c>
      <c r="AH26" s="241">
        <f>'DATA 2021'!AH60-'DATA 2021'!AF60</f>
        <v>0</v>
      </c>
      <c r="AI26" s="242">
        <f>'DATA 2021'!AI60-'DATA 2021'!AG60</f>
        <v>0</v>
      </c>
      <c r="AJ26" s="276">
        <f>'DATA 2021'!AJ60-'DATA 2021'!AH60</f>
        <v>0</v>
      </c>
      <c r="AK26" s="277">
        <f>'DATA 2021'!AK60-'DATA 2021'!AI60</f>
        <v>0</v>
      </c>
      <c r="AL26" s="276">
        <f>'DATA 2021'!AL60-'DATA 2021'!AJ60</f>
        <v>0</v>
      </c>
      <c r="AM26" s="277">
        <f>'DATA 2021'!AM60-'DATA 2021'!AK60</f>
        <v>0</v>
      </c>
      <c r="AN26" s="273">
        <f>'DATA 2021'!AN60-'DATA 2021'!AL60</f>
        <v>0</v>
      </c>
      <c r="AO26" s="275">
        <f>'DATA 2021'!AO60-'DATA 2021'!AM60</f>
        <v>0</v>
      </c>
      <c r="AP26" s="273">
        <f>'DATA 2021'!AP60-'DATA 2021'!AN60</f>
        <v>0</v>
      </c>
      <c r="AQ26" s="275">
        <f>'DATA 2021'!AQ60-'DATA 2021'!AO60</f>
        <v>0</v>
      </c>
      <c r="AR26" s="241">
        <f>'DATA 2021'!AR60-'DATA 2021'!AP60</f>
        <v>0</v>
      </c>
      <c r="AS26" s="242">
        <f>'DATA 2021'!AS60-'DATA 2021'!AQ60</f>
        <v>0</v>
      </c>
      <c r="AT26" s="241">
        <f>'DATA 2021'!AT60-'DATA 2021'!AR60</f>
        <v>0</v>
      </c>
      <c r="AU26" s="242">
        <f>'DATA 2021'!AU60-'DATA 2021'!AS60</f>
        <v>0</v>
      </c>
      <c r="AV26" s="241">
        <f>'DATA 2021'!AV60-'DATA 2021'!AT60</f>
        <v>0</v>
      </c>
      <c r="AW26" s="242">
        <f>'DATA 2021'!AW60-'DATA 2021'!AU60</f>
        <v>0</v>
      </c>
      <c r="AX26" s="245">
        <f>'DATA 2021'!AX60-'DATA 2021'!B60</f>
        <v>0</v>
      </c>
      <c r="AY26" s="246">
        <f>'DATA 2021'!AY60-'DATA 2021'!C60</f>
        <v>0</v>
      </c>
      <c r="AZ26" s="247"/>
      <c r="BA26" s="234"/>
      <c r="BB26" s="233"/>
      <c r="BC26" s="234"/>
      <c r="BD26" s="233"/>
      <c r="BE26" s="234"/>
      <c r="BF26" s="233"/>
      <c r="BG26" s="234"/>
      <c r="BH26" s="234"/>
      <c r="BI26" s="234"/>
    </row>
    <row r="27" spans="1:61" ht="21" customHeight="1">
      <c r="A27" s="114">
        <v>25</v>
      </c>
      <c r="B27" s="235">
        <f>'DATA 2021'!B61</f>
        <v>0</v>
      </c>
      <c r="C27" s="236">
        <f>'DATA 2021'!C61</f>
        <v>0</v>
      </c>
      <c r="D27" s="241">
        <f>'DATA 2021'!D61-'DATA 2021'!B61</f>
        <v>0</v>
      </c>
      <c r="E27" s="242">
        <f>'DATA 2021'!E61-'DATA 2021'!C61</f>
        <v>0</v>
      </c>
      <c r="F27" s="241">
        <f>'DATA 2021'!F61-'DATA 2021'!D61</f>
        <v>0</v>
      </c>
      <c r="G27" s="242">
        <f>'DATA 2021'!G61-'DATA 2021'!E61</f>
        <v>0</v>
      </c>
      <c r="H27" s="276">
        <f>'DATA 2021'!H61-'DATA 2021'!F61</f>
        <v>0</v>
      </c>
      <c r="I27" s="277">
        <f>'DATA 2021'!I61-'DATA 2021'!G61</f>
        <v>0</v>
      </c>
      <c r="J27" s="276">
        <f>'DATA 2021'!J61-'DATA 2021'!H61</f>
        <v>0</v>
      </c>
      <c r="K27" s="277">
        <f>'DATA 2021'!K61-'DATA 2021'!I61</f>
        <v>0</v>
      </c>
      <c r="L27" s="273">
        <f>'DATA 2021'!L61-'DATA 2021'!J61</f>
        <v>0</v>
      </c>
      <c r="M27" s="275">
        <f>'DATA 2021'!M61-'DATA 2021'!K61</f>
        <v>0</v>
      </c>
      <c r="N27" s="273">
        <f>'DATA 2021'!N61-'DATA 2021'!L61</f>
        <v>0</v>
      </c>
      <c r="O27" s="275">
        <f>'DATA 2021'!O61-'DATA 2021'!M61</f>
        <v>0</v>
      </c>
      <c r="P27" s="241">
        <f>'DATA 2021'!P61-'DATA 2021'!N61</f>
        <v>0</v>
      </c>
      <c r="Q27" s="242">
        <f>'DATA 2021'!Q61-'DATA 2021'!O61</f>
        <v>0</v>
      </c>
      <c r="R27" s="241">
        <f>'DATA 2021'!R61-'DATA 2021'!P61</f>
        <v>0</v>
      </c>
      <c r="S27" s="242">
        <f>'DATA 2021'!S61-'DATA 2021'!Q61</f>
        <v>0</v>
      </c>
      <c r="T27" s="241">
        <f>'DATA 2021'!T61-'DATA 2021'!R61</f>
        <v>0</v>
      </c>
      <c r="U27" s="242">
        <f>'DATA 2021'!U61-'DATA 2021'!S61</f>
        <v>0</v>
      </c>
      <c r="V27" s="276">
        <f>'DATA 2021'!V61-'DATA 2021'!T61</f>
        <v>0</v>
      </c>
      <c r="W27" s="277">
        <f>'DATA 2021'!W61-'DATA 2021'!U61</f>
        <v>0</v>
      </c>
      <c r="X27" s="276">
        <f>'DATA 2021'!X61-'DATA 2021'!V61</f>
        <v>0</v>
      </c>
      <c r="Y27" s="277">
        <f>'DATA 2021'!Y61-'DATA 2021'!W61</f>
        <v>0</v>
      </c>
      <c r="Z27" s="273">
        <f>'DATA 2021'!Z61-'DATA 2021'!X61</f>
        <v>0</v>
      </c>
      <c r="AA27" s="275">
        <f>'DATA 2021'!AA61-'DATA 2021'!Y61</f>
        <v>0</v>
      </c>
      <c r="AB27" s="273">
        <f>'DATA 2021'!AB61-'DATA 2021'!Z61</f>
        <v>0</v>
      </c>
      <c r="AC27" s="275">
        <f>'DATA 2021'!AC61-'DATA 2021'!AA61</f>
        <v>0</v>
      </c>
      <c r="AD27" s="241">
        <f>'DATA 2021'!AD61-'DATA 2021'!AB61</f>
        <v>0</v>
      </c>
      <c r="AE27" s="242">
        <f>'DATA 2021'!AE61-'DATA 2021'!AC61</f>
        <v>0</v>
      </c>
      <c r="AF27" s="241">
        <f>'DATA 2021'!AF61-'DATA 2021'!AD61</f>
        <v>0</v>
      </c>
      <c r="AG27" s="242">
        <f>'DATA 2021'!AG61-'DATA 2021'!AE61</f>
        <v>0</v>
      </c>
      <c r="AH27" s="241">
        <f>'DATA 2021'!AH61-'DATA 2021'!AF61</f>
        <v>0</v>
      </c>
      <c r="AI27" s="242">
        <f>'DATA 2021'!AI61-'DATA 2021'!AG61</f>
        <v>0</v>
      </c>
      <c r="AJ27" s="276">
        <f>'DATA 2021'!AJ61-'DATA 2021'!AH61</f>
        <v>0</v>
      </c>
      <c r="AK27" s="277">
        <f>'DATA 2021'!AK61-'DATA 2021'!AI61</f>
        <v>0</v>
      </c>
      <c r="AL27" s="276">
        <f>'DATA 2021'!AL61-'DATA 2021'!AJ61</f>
        <v>0</v>
      </c>
      <c r="AM27" s="277">
        <f>'DATA 2021'!AM61-'DATA 2021'!AK61</f>
        <v>0</v>
      </c>
      <c r="AN27" s="273">
        <f>'DATA 2021'!AN61-'DATA 2021'!AL61</f>
        <v>0</v>
      </c>
      <c r="AO27" s="275">
        <f>'DATA 2021'!AO61-'DATA 2021'!AM61</f>
        <v>0</v>
      </c>
      <c r="AP27" s="273">
        <f>'DATA 2021'!AP61-'DATA 2021'!AN61</f>
        <v>0</v>
      </c>
      <c r="AQ27" s="275">
        <f>'DATA 2021'!AQ61-'DATA 2021'!AO61</f>
        <v>0</v>
      </c>
      <c r="AR27" s="241">
        <f>'DATA 2021'!AR61-'DATA 2021'!AP61</f>
        <v>0</v>
      </c>
      <c r="AS27" s="242">
        <f>'DATA 2021'!AS61-'DATA 2021'!AQ61</f>
        <v>0</v>
      </c>
      <c r="AT27" s="241">
        <f>'DATA 2021'!AT61-'DATA 2021'!AR61</f>
        <v>0</v>
      </c>
      <c r="AU27" s="242">
        <f>'DATA 2021'!AU61-'DATA 2021'!AS61</f>
        <v>0</v>
      </c>
      <c r="AV27" s="241">
        <f>'DATA 2021'!AV61-'DATA 2021'!AT61</f>
        <v>0</v>
      </c>
      <c r="AW27" s="242">
        <f>'DATA 2021'!AW61-'DATA 2021'!AU61</f>
        <v>0</v>
      </c>
      <c r="AX27" s="276">
        <f>'DATA 2021'!AX61-'DATA 2021'!AV61</f>
        <v>0</v>
      </c>
      <c r="AY27" s="277">
        <f>'DATA 2021'!AY61-'DATA 2021'!AW61</f>
        <v>0</v>
      </c>
      <c r="AZ27" s="237">
        <f>'DATA 2021'!AZ61-'DATA 2021'!B61</f>
        <v>0</v>
      </c>
      <c r="BA27" s="240">
        <f>'DATA 2021'!BA61-'DATA 2021'!C61</f>
        <v>0</v>
      </c>
      <c r="BB27" s="233"/>
      <c r="BC27" s="234"/>
      <c r="BD27" s="233"/>
      <c r="BE27" s="234"/>
      <c r="BF27" s="233"/>
      <c r="BG27" s="234"/>
      <c r="BH27" s="234"/>
      <c r="BI27" s="234"/>
    </row>
    <row r="28" spans="1:61" ht="21" customHeight="1">
      <c r="A28" s="114">
        <v>26</v>
      </c>
      <c r="B28" s="235">
        <f>'DATA 2021'!B62</f>
        <v>0</v>
      </c>
      <c r="C28" s="236">
        <f>'DATA 2021'!C62</f>
        <v>0</v>
      </c>
      <c r="D28" s="241">
        <f>'DATA 2021'!D62-'DATA 2021'!B62</f>
        <v>0</v>
      </c>
      <c r="E28" s="242">
        <f>'DATA 2021'!E62-'DATA 2021'!C62</f>
        <v>0</v>
      </c>
      <c r="F28" s="241">
        <f>'DATA 2021'!F62-'DATA 2021'!D62</f>
        <v>0</v>
      </c>
      <c r="G28" s="242">
        <f>'DATA 2021'!G62-'DATA 2021'!E62</f>
        <v>0</v>
      </c>
      <c r="H28" s="276">
        <f>'DATA 2021'!H62-'DATA 2021'!F62</f>
        <v>0</v>
      </c>
      <c r="I28" s="277">
        <f>'DATA 2021'!I62-'DATA 2021'!G62</f>
        <v>0</v>
      </c>
      <c r="J28" s="276">
        <f>'DATA 2021'!J62-'DATA 2021'!H62</f>
        <v>0</v>
      </c>
      <c r="K28" s="277">
        <f>'DATA 2021'!K62-'DATA 2021'!I62</f>
        <v>0</v>
      </c>
      <c r="L28" s="273">
        <f>'DATA 2021'!L62-'DATA 2021'!J62</f>
        <v>0</v>
      </c>
      <c r="M28" s="275">
        <f>'DATA 2021'!M62-'DATA 2021'!K62</f>
        <v>0</v>
      </c>
      <c r="N28" s="273">
        <f>'DATA 2021'!N62-'DATA 2021'!L62</f>
        <v>0</v>
      </c>
      <c r="O28" s="275">
        <f>'DATA 2021'!O62-'DATA 2021'!M62</f>
        <v>0</v>
      </c>
      <c r="P28" s="241">
        <f>'DATA 2021'!P62-'DATA 2021'!N62</f>
        <v>0</v>
      </c>
      <c r="Q28" s="242">
        <f>'DATA 2021'!Q62-'DATA 2021'!O62</f>
        <v>0</v>
      </c>
      <c r="R28" s="241">
        <f>'DATA 2021'!R62-'DATA 2021'!P62</f>
        <v>0</v>
      </c>
      <c r="S28" s="242">
        <f>'DATA 2021'!S62-'DATA 2021'!Q62</f>
        <v>0</v>
      </c>
      <c r="T28" s="241">
        <f>'DATA 2021'!T62-'DATA 2021'!R62</f>
        <v>0</v>
      </c>
      <c r="U28" s="242">
        <f>'DATA 2021'!U62-'DATA 2021'!S62</f>
        <v>0</v>
      </c>
      <c r="V28" s="276">
        <f>'DATA 2021'!V62-'DATA 2021'!T62</f>
        <v>0</v>
      </c>
      <c r="W28" s="277">
        <f>'DATA 2021'!W62-'DATA 2021'!U62</f>
        <v>0</v>
      </c>
      <c r="X28" s="276">
        <f>'DATA 2021'!X62-'DATA 2021'!V62</f>
        <v>0</v>
      </c>
      <c r="Y28" s="277">
        <f>'DATA 2021'!Y62-'DATA 2021'!W62</f>
        <v>0</v>
      </c>
      <c r="Z28" s="273">
        <f>'DATA 2021'!Z62-'DATA 2021'!X62</f>
        <v>0</v>
      </c>
      <c r="AA28" s="275">
        <f>'DATA 2021'!AA62-'DATA 2021'!Y62</f>
        <v>0</v>
      </c>
      <c r="AB28" s="273">
        <f>'DATA 2021'!AB62-'DATA 2021'!Z62</f>
        <v>0</v>
      </c>
      <c r="AC28" s="275">
        <f>'DATA 2021'!AC62-'DATA 2021'!AA62</f>
        <v>0</v>
      </c>
      <c r="AD28" s="241">
        <f>'DATA 2021'!AD62-'DATA 2021'!AB62</f>
        <v>0</v>
      </c>
      <c r="AE28" s="242">
        <f>'DATA 2021'!AE62-'DATA 2021'!AC62</f>
        <v>0</v>
      </c>
      <c r="AF28" s="241">
        <f>'DATA 2021'!AF62-'DATA 2021'!AD62</f>
        <v>0</v>
      </c>
      <c r="AG28" s="242">
        <f>'DATA 2021'!AG62-'DATA 2021'!AE62</f>
        <v>0</v>
      </c>
      <c r="AH28" s="241">
        <f>'DATA 2021'!AH62-'DATA 2021'!AF62</f>
        <v>0</v>
      </c>
      <c r="AI28" s="242">
        <f>'DATA 2021'!AI62-'DATA 2021'!AG62</f>
        <v>0</v>
      </c>
      <c r="AJ28" s="276">
        <f>'DATA 2021'!AJ62-'DATA 2021'!AH62</f>
        <v>0</v>
      </c>
      <c r="AK28" s="277">
        <f>'DATA 2021'!AK62-'DATA 2021'!AI62</f>
        <v>0</v>
      </c>
      <c r="AL28" s="276">
        <f>'DATA 2021'!AL62-'DATA 2021'!AJ62</f>
        <v>0</v>
      </c>
      <c r="AM28" s="277">
        <f>'DATA 2021'!AM62-'DATA 2021'!AK62</f>
        <v>0</v>
      </c>
      <c r="AN28" s="273">
        <f>'DATA 2021'!AN62-'DATA 2021'!AL62</f>
        <v>0</v>
      </c>
      <c r="AO28" s="275">
        <f>'DATA 2021'!AO62-'DATA 2021'!AM62</f>
        <v>0</v>
      </c>
      <c r="AP28" s="273">
        <f>'DATA 2021'!AP62-'DATA 2021'!AN62</f>
        <v>0</v>
      </c>
      <c r="AQ28" s="275">
        <f>'DATA 2021'!AQ62-'DATA 2021'!AO62</f>
        <v>0</v>
      </c>
      <c r="AR28" s="241">
        <f>'DATA 2021'!AR62-'DATA 2021'!AP62</f>
        <v>0</v>
      </c>
      <c r="AS28" s="242">
        <f>'DATA 2021'!AS62-'DATA 2021'!AQ62</f>
        <v>0</v>
      </c>
      <c r="AT28" s="241">
        <f>'DATA 2021'!AT62-'DATA 2021'!AR62</f>
        <v>0</v>
      </c>
      <c r="AU28" s="242">
        <f>'DATA 2021'!AU62-'DATA 2021'!AS62</f>
        <v>0</v>
      </c>
      <c r="AV28" s="241">
        <f>'DATA 2021'!AV62-'DATA 2021'!AT62</f>
        <v>0</v>
      </c>
      <c r="AW28" s="242">
        <f>'DATA 2021'!AW62-'DATA 2021'!AU62</f>
        <v>0</v>
      </c>
      <c r="AX28" s="276">
        <f>'DATA 2021'!AX62-'DATA 2021'!AV62</f>
        <v>0</v>
      </c>
      <c r="AY28" s="277">
        <f>'DATA 2021'!AY62-'DATA 2021'!AW62</f>
        <v>0</v>
      </c>
      <c r="AZ28" s="276">
        <f>'DATA 2021'!AZ62-'DATA 2021'!AX62</f>
        <v>0</v>
      </c>
      <c r="BA28" s="277">
        <f>'DATA 2021'!BA62-'DATA 2021'!AY62</f>
        <v>0</v>
      </c>
      <c r="BB28" s="237">
        <f>'DATA 2021'!BB62-'DATA 2021'!B62</f>
        <v>0</v>
      </c>
      <c r="BC28" s="240">
        <f>'DATA 2021'!BC62-'DATA 2021'!C62</f>
        <v>0</v>
      </c>
      <c r="BD28" s="233"/>
      <c r="BE28" s="234"/>
      <c r="BF28" s="233"/>
      <c r="BG28" s="234"/>
      <c r="BH28" s="234"/>
      <c r="BI28" s="234"/>
    </row>
    <row r="29" spans="1:61" ht="21" customHeight="1">
      <c r="A29" s="114">
        <v>27</v>
      </c>
      <c r="B29" s="235">
        <f>'DATA 2021'!B63</f>
        <v>0</v>
      </c>
      <c r="C29" s="236">
        <f>'DATA 2021'!C63</f>
        <v>0</v>
      </c>
      <c r="D29" s="241">
        <f>'DATA 2021'!D63-'DATA 2021'!B63</f>
        <v>0</v>
      </c>
      <c r="E29" s="242">
        <f>'DATA 2021'!E63-'DATA 2021'!C63</f>
        <v>0</v>
      </c>
      <c r="F29" s="241">
        <f>'DATA 2021'!F63-'DATA 2021'!D63</f>
        <v>0</v>
      </c>
      <c r="G29" s="242">
        <f>'DATA 2021'!G63-'DATA 2021'!E63</f>
        <v>0</v>
      </c>
      <c r="H29" s="276">
        <f>'DATA 2021'!H63-'DATA 2021'!F63</f>
        <v>0</v>
      </c>
      <c r="I29" s="277">
        <f>'DATA 2021'!I63-'DATA 2021'!G63</f>
        <v>0</v>
      </c>
      <c r="J29" s="276">
        <f>'DATA 2021'!J63-'DATA 2021'!H63</f>
        <v>0</v>
      </c>
      <c r="K29" s="277">
        <f>'DATA 2021'!K63-'DATA 2021'!I63</f>
        <v>0</v>
      </c>
      <c r="L29" s="273">
        <f>'DATA 2021'!L63-'DATA 2021'!J63</f>
        <v>0</v>
      </c>
      <c r="M29" s="275">
        <f>'DATA 2021'!M63-'DATA 2021'!K63</f>
        <v>0</v>
      </c>
      <c r="N29" s="273">
        <f>'DATA 2021'!N63-'DATA 2021'!L63</f>
        <v>0</v>
      </c>
      <c r="O29" s="275">
        <f>'DATA 2021'!O63-'DATA 2021'!M63</f>
        <v>0</v>
      </c>
      <c r="P29" s="241">
        <f>'DATA 2021'!P63-'DATA 2021'!N63</f>
        <v>0</v>
      </c>
      <c r="Q29" s="242">
        <f>'DATA 2021'!Q63-'DATA 2021'!O63</f>
        <v>0</v>
      </c>
      <c r="R29" s="241">
        <f>'DATA 2021'!R63-'DATA 2021'!P63</f>
        <v>0</v>
      </c>
      <c r="S29" s="242">
        <f>'DATA 2021'!S63-'DATA 2021'!Q63</f>
        <v>0</v>
      </c>
      <c r="T29" s="241">
        <f>'DATA 2021'!T63-'DATA 2021'!R63</f>
        <v>0</v>
      </c>
      <c r="U29" s="242">
        <f>'DATA 2021'!U63-'DATA 2021'!S63</f>
        <v>0</v>
      </c>
      <c r="V29" s="276">
        <f>'DATA 2021'!V63-'DATA 2021'!T63</f>
        <v>0</v>
      </c>
      <c r="W29" s="277">
        <f>'DATA 2021'!W63-'DATA 2021'!U63</f>
        <v>0</v>
      </c>
      <c r="X29" s="276">
        <f>'DATA 2021'!X63-'DATA 2021'!V63</f>
        <v>0</v>
      </c>
      <c r="Y29" s="277">
        <f>'DATA 2021'!Y63-'DATA 2021'!W63</f>
        <v>0</v>
      </c>
      <c r="Z29" s="273">
        <f>'DATA 2021'!Z63-'DATA 2021'!X63</f>
        <v>0</v>
      </c>
      <c r="AA29" s="275">
        <f>'DATA 2021'!AA63-'DATA 2021'!Y63</f>
        <v>0</v>
      </c>
      <c r="AB29" s="273">
        <f>'DATA 2021'!AB63-'DATA 2021'!Z63</f>
        <v>0</v>
      </c>
      <c r="AC29" s="275">
        <f>'DATA 2021'!AC63-'DATA 2021'!AA63</f>
        <v>0</v>
      </c>
      <c r="AD29" s="241">
        <f>'DATA 2021'!AD63-'DATA 2021'!AB63</f>
        <v>0</v>
      </c>
      <c r="AE29" s="242">
        <f>'DATA 2021'!AE63-'DATA 2021'!AC63</f>
        <v>0</v>
      </c>
      <c r="AF29" s="241">
        <f>'DATA 2021'!AF63-'DATA 2021'!AD63</f>
        <v>0</v>
      </c>
      <c r="AG29" s="242">
        <f>'DATA 2021'!AG63-'DATA 2021'!AE63</f>
        <v>0</v>
      </c>
      <c r="AH29" s="241">
        <f>'DATA 2021'!AH63-'DATA 2021'!AF63</f>
        <v>0</v>
      </c>
      <c r="AI29" s="242">
        <f>'DATA 2021'!AI63-'DATA 2021'!AG63</f>
        <v>0</v>
      </c>
      <c r="AJ29" s="276">
        <f>'DATA 2021'!AJ63-'DATA 2021'!AH63</f>
        <v>0</v>
      </c>
      <c r="AK29" s="277">
        <f>'DATA 2021'!AK63-'DATA 2021'!AI63</f>
        <v>0</v>
      </c>
      <c r="AL29" s="276">
        <f>'DATA 2021'!AL63-'DATA 2021'!AJ63</f>
        <v>0</v>
      </c>
      <c r="AM29" s="277">
        <f>'DATA 2021'!AM63-'DATA 2021'!AK63</f>
        <v>0</v>
      </c>
      <c r="AN29" s="273">
        <f>'DATA 2021'!AN63-'DATA 2021'!AL63</f>
        <v>0</v>
      </c>
      <c r="AO29" s="275">
        <f>'DATA 2021'!AO63-'DATA 2021'!AM63</f>
        <v>0</v>
      </c>
      <c r="AP29" s="273">
        <f>'DATA 2021'!AP63-'DATA 2021'!AN63</f>
        <v>0</v>
      </c>
      <c r="AQ29" s="275">
        <f>'DATA 2021'!AQ63-'DATA 2021'!AO63</f>
        <v>0</v>
      </c>
      <c r="AR29" s="241">
        <f>'DATA 2021'!AR63-'DATA 2021'!AP63</f>
        <v>0</v>
      </c>
      <c r="AS29" s="242">
        <f>'DATA 2021'!AS63-'DATA 2021'!AQ63</f>
        <v>0</v>
      </c>
      <c r="AT29" s="241">
        <f>'DATA 2021'!AT63-'DATA 2021'!AR63</f>
        <v>0</v>
      </c>
      <c r="AU29" s="242">
        <f>'DATA 2021'!AU63-'DATA 2021'!AS63</f>
        <v>0</v>
      </c>
      <c r="AV29" s="241">
        <f>'DATA 2021'!AV63-'DATA 2021'!AT63</f>
        <v>0</v>
      </c>
      <c r="AW29" s="242">
        <f>'DATA 2021'!AW63-'DATA 2021'!AU63</f>
        <v>0</v>
      </c>
      <c r="AX29" s="276">
        <f>'DATA 2021'!AX63-'DATA 2021'!AV63</f>
        <v>0</v>
      </c>
      <c r="AY29" s="277">
        <f>'DATA 2021'!AY63-'DATA 2021'!AW63</f>
        <v>0</v>
      </c>
      <c r="AZ29" s="276">
        <f>'DATA 2021'!AZ63-'DATA 2021'!AX63</f>
        <v>0</v>
      </c>
      <c r="BA29" s="277">
        <f>'DATA 2021'!BA63-'DATA 2021'!AY63</f>
        <v>0</v>
      </c>
      <c r="BB29" s="273">
        <f>'DATA 2021'!BB63-'DATA 2021'!AZ63</f>
        <v>0</v>
      </c>
      <c r="BC29" s="275">
        <f>'DATA 2021'!BC63-'DATA 2021'!BA63</f>
        <v>0</v>
      </c>
      <c r="BD29" s="237">
        <f>'DATA 2021'!BD63-'DATA 2021'!B63</f>
        <v>0</v>
      </c>
      <c r="BE29" s="240">
        <f>'DATA 2021'!BE63-'DATA 2021'!C63</f>
        <v>0</v>
      </c>
      <c r="BF29" s="233"/>
      <c r="BG29" s="234"/>
      <c r="BH29" s="234"/>
      <c r="BI29" s="234"/>
    </row>
    <row r="30" spans="1:61" ht="21" customHeight="1">
      <c r="A30" s="114">
        <v>28</v>
      </c>
      <c r="B30" s="235">
        <f>'DATA 2021'!B64</f>
        <v>0</v>
      </c>
      <c r="C30" s="236">
        <f>'DATA 2021'!C64</f>
        <v>0</v>
      </c>
      <c r="D30" s="241">
        <f>'DATA 2021'!D64-'DATA 2021'!B64</f>
        <v>0</v>
      </c>
      <c r="E30" s="242">
        <f>'DATA 2021'!E64-'DATA 2021'!C64</f>
        <v>0</v>
      </c>
      <c r="F30" s="241">
        <f>'DATA 2021'!F64-'DATA 2021'!D64</f>
        <v>0</v>
      </c>
      <c r="G30" s="242">
        <f>'DATA 2021'!G64-'DATA 2021'!E64</f>
        <v>0</v>
      </c>
      <c r="H30" s="276">
        <f>'DATA 2021'!H64-'DATA 2021'!F64</f>
        <v>0</v>
      </c>
      <c r="I30" s="277">
        <f>'DATA 2021'!I64-'DATA 2021'!G64</f>
        <v>0</v>
      </c>
      <c r="J30" s="276">
        <f>'DATA 2021'!J64-'DATA 2021'!H64</f>
        <v>0</v>
      </c>
      <c r="K30" s="277">
        <f>'DATA 2021'!K64-'DATA 2021'!I64</f>
        <v>0</v>
      </c>
      <c r="L30" s="273">
        <f>'DATA 2021'!L64-'DATA 2021'!J64</f>
        <v>0</v>
      </c>
      <c r="M30" s="275">
        <f>'DATA 2021'!M64-'DATA 2021'!K64</f>
        <v>0</v>
      </c>
      <c r="N30" s="273">
        <f>'DATA 2021'!N64-'DATA 2021'!L64</f>
        <v>0</v>
      </c>
      <c r="O30" s="275">
        <f>'DATA 2021'!O64-'DATA 2021'!M64</f>
        <v>0</v>
      </c>
      <c r="P30" s="241">
        <f>'DATA 2021'!P64-'DATA 2021'!N64</f>
        <v>0</v>
      </c>
      <c r="Q30" s="242">
        <f>'DATA 2021'!Q64-'DATA 2021'!O64</f>
        <v>0</v>
      </c>
      <c r="R30" s="241">
        <f>'DATA 2021'!R64-'DATA 2021'!P64</f>
        <v>0</v>
      </c>
      <c r="S30" s="242">
        <f>'DATA 2021'!S64-'DATA 2021'!Q64</f>
        <v>0</v>
      </c>
      <c r="T30" s="241">
        <f>'DATA 2021'!T64-'DATA 2021'!R64</f>
        <v>0</v>
      </c>
      <c r="U30" s="242">
        <f>'DATA 2021'!U64-'DATA 2021'!S64</f>
        <v>0</v>
      </c>
      <c r="V30" s="276">
        <f>'DATA 2021'!V64-'DATA 2021'!T64</f>
        <v>0</v>
      </c>
      <c r="W30" s="277">
        <f>'DATA 2021'!W64-'DATA 2021'!U64</f>
        <v>0</v>
      </c>
      <c r="X30" s="276">
        <f>'DATA 2021'!X64-'DATA 2021'!V64</f>
        <v>0</v>
      </c>
      <c r="Y30" s="277">
        <f>'DATA 2021'!Y64-'DATA 2021'!W64</f>
        <v>0</v>
      </c>
      <c r="Z30" s="273">
        <f>'DATA 2021'!Z64-'DATA 2021'!X64</f>
        <v>0</v>
      </c>
      <c r="AA30" s="275">
        <f>'DATA 2021'!AA64-'DATA 2021'!Y64</f>
        <v>0</v>
      </c>
      <c r="AB30" s="273">
        <f>'DATA 2021'!AB64-'DATA 2021'!Z64</f>
        <v>0</v>
      </c>
      <c r="AC30" s="275">
        <f>'DATA 2021'!AC64-'DATA 2021'!AA64</f>
        <v>0</v>
      </c>
      <c r="AD30" s="241">
        <f>'DATA 2021'!AD64-'DATA 2021'!AB64</f>
        <v>0</v>
      </c>
      <c r="AE30" s="242">
        <f>'DATA 2021'!AE64-'DATA 2021'!AC64</f>
        <v>0</v>
      </c>
      <c r="AF30" s="241">
        <f>'DATA 2021'!AF64-'DATA 2021'!AD64</f>
        <v>0</v>
      </c>
      <c r="AG30" s="242">
        <f>'DATA 2021'!AG64-'DATA 2021'!AE64</f>
        <v>0</v>
      </c>
      <c r="AH30" s="241">
        <f>'DATA 2021'!AH64-'DATA 2021'!AF64</f>
        <v>0</v>
      </c>
      <c r="AI30" s="242">
        <f>'DATA 2021'!AI64-'DATA 2021'!AG64</f>
        <v>0</v>
      </c>
      <c r="AJ30" s="276">
        <f>'DATA 2021'!AJ64-'DATA 2021'!AH64</f>
        <v>0</v>
      </c>
      <c r="AK30" s="277">
        <f>'DATA 2021'!AK64-'DATA 2021'!AI64</f>
        <v>0</v>
      </c>
      <c r="AL30" s="276">
        <f>'DATA 2021'!AL64-'DATA 2021'!AJ64</f>
        <v>0</v>
      </c>
      <c r="AM30" s="277">
        <f>'DATA 2021'!AM64-'DATA 2021'!AK64</f>
        <v>0</v>
      </c>
      <c r="AN30" s="273">
        <f>'DATA 2021'!AN64-'DATA 2021'!AL64</f>
        <v>0</v>
      </c>
      <c r="AO30" s="275">
        <f>'DATA 2021'!AO64-'DATA 2021'!AM64</f>
        <v>0</v>
      </c>
      <c r="AP30" s="273">
        <f>'DATA 2021'!AP64-'DATA 2021'!AN64</f>
        <v>0</v>
      </c>
      <c r="AQ30" s="275">
        <f>'DATA 2021'!AQ64-'DATA 2021'!AO64</f>
        <v>0</v>
      </c>
      <c r="AR30" s="241">
        <f>'DATA 2021'!AR64-'DATA 2021'!AP64</f>
        <v>0</v>
      </c>
      <c r="AS30" s="242">
        <f>'DATA 2021'!AS64-'DATA 2021'!AQ64</f>
        <v>0</v>
      </c>
      <c r="AT30" s="241">
        <f>'DATA 2021'!AT64-'DATA 2021'!AR64</f>
        <v>0</v>
      </c>
      <c r="AU30" s="242">
        <f>'DATA 2021'!AU64-'DATA 2021'!AS64</f>
        <v>0</v>
      </c>
      <c r="AV30" s="241">
        <f>'DATA 2021'!AV64-'DATA 2021'!AT64</f>
        <v>0</v>
      </c>
      <c r="AW30" s="242">
        <f>'DATA 2021'!AW64-'DATA 2021'!AU64</f>
        <v>0</v>
      </c>
      <c r="AX30" s="276">
        <f>'DATA 2021'!AX64-'DATA 2021'!AV64</f>
        <v>0</v>
      </c>
      <c r="AY30" s="277">
        <f>'DATA 2021'!AY64-'DATA 2021'!AW64</f>
        <v>0</v>
      </c>
      <c r="AZ30" s="276">
        <f>'DATA 2021'!AZ64-'DATA 2021'!AX64</f>
        <v>0</v>
      </c>
      <c r="BA30" s="277">
        <f>'DATA 2021'!BA64-'DATA 2021'!AY64</f>
        <v>0</v>
      </c>
      <c r="BB30" s="273">
        <f>'DATA 2021'!BB64-'DATA 2021'!AZ64</f>
        <v>0</v>
      </c>
      <c r="BC30" s="275">
        <f>'DATA 2021'!BC64-'DATA 2021'!BA64</f>
        <v>0</v>
      </c>
      <c r="BD30" s="273">
        <f>'DATA 2021'!BD64-'DATA 2021'!BB64</f>
        <v>0</v>
      </c>
      <c r="BE30" s="275">
        <f>'DATA 2021'!BE64-'DATA 2021'!BC64</f>
        <v>0</v>
      </c>
      <c r="BF30" s="237">
        <f>'DATA 2021'!BF64-'DATA 2021'!B64</f>
        <v>0</v>
      </c>
      <c r="BG30" s="240">
        <f>'DATA 2021'!BG64-'DATA 2021'!C64</f>
        <v>0</v>
      </c>
      <c r="BH30" s="234"/>
      <c r="BI30" s="234"/>
    </row>
    <row r="31" spans="1:61" ht="21" customHeight="1">
      <c r="A31" s="135" t="s">
        <v>29</v>
      </c>
      <c r="B31" s="249">
        <f>SUM(B1:B30)</f>
        <v>0</v>
      </c>
      <c r="C31" s="257">
        <f>SUM(C1:C30)</f>
        <v>0</v>
      </c>
      <c r="D31" s="251">
        <f>SUM(D4:D30)</f>
        <v>0</v>
      </c>
      <c r="E31" s="252">
        <f>SUM(E4:E30)</f>
        <v>0</v>
      </c>
      <c r="F31" s="251">
        <f>SUM(F5:F30)</f>
        <v>0</v>
      </c>
      <c r="G31" s="252">
        <f>SUM(G5:G30)</f>
        <v>0</v>
      </c>
      <c r="H31" s="251">
        <f>SUM(H6:H30)</f>
        <v>0</v>
      </c>
      <c r="I31" s="252">
        <f>SUM(I6:I30)</f>
        <v>0</v>
      </c>
      <c r="J31" s="251">
        <f>SUM(J7:J30)</f>
        <v>0</v>
      </c>
      <c r="K31" s="252">
        <f>SUM(K7:K30)</f>
        <v>0</v>
      </c>
      <c r="L31" s="251">
        <f>SUM(L8:L30)</f>
        <v>0</v>
      </c>
      <c r="M31" s="252">
        <f>SUM(M8:M30)</f>
        <v>0</v>
      </c>
      <c r="N31" s="251">
        <f>SUM(N9:N30)</f>
        <v>0</v>
      </c>
      <c r="O31" s="252">
        <f>SUM(O9:O30)</f>
        <v>0</v>
      </c>
      <c r="P31" s="251">
        <f>SUM(P10:P30)</f>
        <v>0</v>
      </c>
      <c r="Q31" s="252">
        <f>SUM(Q10:Q30)</f>
        <v>0</v>
      </c>
      <c r="R31" s="251">
        <f>SUM(R11:R30)</f>
        <v>0</v>
      </c>
      <c r="S31" s="252">
        <f>SUM(S11:S30)</f>
        <v>0</v>
      </c>
      <c r="T31" s="251">
        <f>SUM(T12:T30)</f>
        <v>0</v>
      </c>
      <c r="U31" s="252">
        <f>SUM(U12:U30)</f>
        <v>0</v>
      </c>
      <c r="V31" s="251">
        <f>SUM(V13:V30)</f>
        <v>0</v>
      </c>
      <c r="W31" s="252">
        <f>SUM(W13:W30)</f>
        <v>0</v>
      </c>
      <c r="X31" s="251">
        <f>SUM(X14:X30)</f>
        <v>0</v>
      </c>
      <c r="Y31" s="252">
        <f>SUM(Y14:Y30)</f>
        <v>0</v>
      </c>
      <c r="Z31" s="251">
        <f>SUM(Z15:Z30)</f>
        <v>0</v>
      </c>
      <c r="AA31" s="252">
        <f>SUM(AA15:AA30)</f>
        <v>0</v>
      </c>
      <c r="AB31" s="251">
        <f>SUM(AB16:AB30)</f>
        <v>0</v>
      </c>
      <c r="AC31" s="252">
        <f>SUM(AC16:AC30)</f>
        <v>0</v>
      </c>
      <c r="AD31" s="251">
        <f>SUM(AD17:AD30)</f>
        <v>0</v>
      </c>
      <c r="AE31" s="252">
        <f>SUM(AE17:AE30)</f>
        <v>0</v>
      </c>
      <c r="AF31" s="251">
        <f>SUM(AF18:AF30)</f>
        <v>0</v>
      </c>
      <c r="AG31" s="252">
        <f>SUM(AG18:AG30)</f>
        <v>0</v>
      </c>
      <c r="AH31" s="251">
        <f>SUM(AH19:AH30)</f>
        <v>0</v>
      </c>
      <c r="AI31" s="252">
        <f>SUM(AI19:AI30)</f>
        <v>0</v>
      </c>
      <c r="AJ31" s="251">
        <f>SUM(AJ20:AJ30)</f>
        <v>0</v>
      </c>
      <c r="AK31" s="252">
        <f>SUM(AK20:AK30)</f>
        <v>0</v>
      </c>
      <c r="AL31" s="251">
        <f>SUM(AL21:AL30)</f>
        <v>0</v>
      </c>
      <c r="AM31" s="252">
        <f>SUM(AM21:AM30)</f>
        <v>0</v>
      </c>
      <c r="AN31" s="251">
        <f>SUM(AN22:AN30)</f>
        <v>0</v>
      </c>
      <c r="AO31" s="252">
        <f>SUM(AO22:AO30)</f>
        <v>0</v>
      </c>
      <c r="AP31" s="251">
        <f>SUM(AP23:AP30)</f>
        <v>0</v>
      </c>
      <c r="AQ31" s="252">
        <f>SUM(AQ23:AQ30)</f>
        <v>0</v>
      </c>
      <c r="AR31" s="251">
        <f>SUM(AR25:AR30,AR24)</f>
        <v>0</v>
      </c>
      <c r="AS31" s="252">
        <f>SUM(AS24:AS30)</f>
        <v>0</v>
      </c>
      <c r="AT31" s="251">
        <f>SUM(AT25:AT30)</f>
        <v>0</v>
      </c>
      <c r="AU31" s="252">
        <f>SUM(AU25:AU30)</f>
        <v>0</v>
      </c>
      <c r="AV31" s="251">
        <f>SUM(AV26:AV30)</f>
        <v>0</v>
      </c>
      <c r="AW31" s="252">
        <f>SUM(AW26:AW30)</f>
        <v>0</v>
      </c>
      <c r="AX31" s="251">
        <f>SUM(AX27:AX30)</f>
        <v>0</v>
      </c>
      <c r="AY31" s="252">
        <f>SUM(AY27:AY30)</f>
        <v>0</v>
      </c>
      <c r="AZ31" s="251">
        <f>SUM(AZ28:AZ30)</f>
        <v>0</v>
      </c>
      <c r="BA31" s="252">
        <f>SUM(BA28:BA30)</f>
        <v>0</v>
      </c>
      <c r="BB31" s="251">
        <f>SUM(BB29:BB30)</f>
        <v>0</v>
      </c>
      <c r="BC31" s="252">
        <f>SUM(BC29:BC30)</f>
        <v>0</v>
      </c>
      <c r="BD31" s="251">
        <f>SUM(BD30:BD30)</f>
        <v>0</v>
      </c>
      <c r="BE31" s="252">
        <f>SUM(BE30:BE30)</f>
        <v>0</v>
      </c>
      <c r="BF31" s="251">
        <f>BF30</f>
        <v>0</v>
      </c>
      <c r="BG31" s="252">
        <f>BG30</f>
        <v>0</v>
      </c>
      <c r="BH31" s="258"/>
      <c r="BI31" s="259"/>
    </row>
  </sheetData>
  <mergeCells count="29">
    <mergeCell ref="B1:C1"/>
    <mergeCell ref="D1:E1"/>
    <mergeCell ref="AX1:AY1"/>
    <mergeCell ref="AF1:AG1"/>
    <mergeCell ref="H1:I1"/>
    <mergeCell ref="F1:G1"/>
    <mergeCell ref="X1:Y1"/>
    <mergeCell ref="J1:K1"/>
    <mergeCell ref="N1:O1"/>
    <mergeCell ref="L1:M1"/>
    <mergeCell ref="P1:Q1"/>
    <mergeCell ref="R1:S1"/>
    <mergeCell ref="T1:U1"/>
    <mergeCell ref="V1:W1"/>
    <mergeCell ref="BF1:BG1"/>
    <mergeCell ref="Z1:AA1"/>
    <mergeCell ref="AN1:AO1"/>
    <mergeCell ref="AB1:AC1"/>
    <mergeCell ref="AP1:AQ1"/>
    <mergeCell ref="AJ1:AK1"/>
    <mergeCell ref="BD1:BE1"/>
    <mergeCell ref="AR1:AS1"/>
    <mergeCell ref="AT1:AU1"/>
    <mergeCell ref="AL1:AM1"/>
    <mergeCell ref="BB1:BC1"/>
    <mergeCell ref="AH1:AI1"/>
    <mergeCell ref="AD1:AE1"/>
    <mergeCell ref="AZ1:BA1"/>
    <mergeCell ref="AV1:AW1"/>
  </mergeCells>
  <pageMargins left="1" right="1" top="1" bottom="1" header="0.25" footer="0.25"/>
  <pageSetup orientation="portrait"/>
  <headerFooter>
    <oddFooter>&amp;C&amp;"Helvetica,Regular"&amp;12&amp;K000000&amp;P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K33"/>
  <sheetViews>
    <sheetView showGridLines="0" workbookViewId="0">
      <pane xSplit="1" ySplit="1" topLeftCell="AX17" activePane="bottomRight" state="frozen"/>
      <selection pane="topRight"/>
      <selection pane="bottomLeft"/>
      <selection pane="bottomRight" activeCell="BH32" sqref="BH32:BI32"/>
    </sheetView>
  </sheetViews>
  <sheetFormatPr defaultColWidth="16.28515625" defaultRowHeight="18" customHeight="1"/>
  <cols>
    <col min="1" max="2" width="8.42578125" style="260" customWidth="1"/>
    <col min="3" max="3" width="12" style="260" customWidth="1"/>
    <col min="4" max="4" width="8.28515625" style="260" customWidth="1"/>
    <col min="5" max="5" width="11.85546875" style="260" customWidth="1"/>
    <col min="6" max="6" width="8.42578125" style="260" customWidth="1"/>
    <col min="7" max="7" width="11.7109375" style="260" customWidth="1"/>
    <col min="8" max="8" width="8.42578125" style="260" customWidth="1"/>
    <col min="9" max="9" width="11.7109375" style="260" customWidth="1"/>
    <col min="10" max="10" width="8.42578125" style="260" customWidth="1"/>
    <col min="11" max="11" width="11.7109375" style="260" customWidth="1"/>
    <col min="12" max="12" width="8.42578125" style="260" customWidth="1"/>
    <col min="13" max="13" width="11.85546875" style="260" customWidth="1"/>
    <col min="14" max="14" width="8.42578125" style="260" customWidth="1"/>
    <col min="15" max="15" width="11.7109375" style="260" customWidth="1"/>
    <col min="16" max="16" width="8.42578125" style="260" customWidth="1"/>
    <col min="17" max="17" width="11.7109375" style="260" customWidth="1"/>
    <col min="18" max="18" width="8.28515625" style="260" customWidth="1"/>
    <col min="19" max="19" width="11.85546875" style="260" customWidth="1"/>
    <col min="20" max="20" width="8.28515625" style="260" customWidth="1"/>
    <col min="21" max="21" width="11.85546875" style="260" customWidth="1"/>
    <col min="22" max="22" width="8.28515625" style="260" customWidth="1"/>
    <col min="23" max="23" width="11.85546875" style="260" customWidth="1"/>
    <col min="24" max="24" width="8.42578125" style="260" customWidth="1"/>
    <col min="25" max="25" width="11.85546875" style="260" customWidth="1"/>
    <col min="26" max="26" width="8.42578125" style="260" customWidth="1"/>
    <col min="27" max="27" width="11.85546875" style="260" customWidth="1"/>
    <col min="28" max="28" width="8.42578125" style="260" customWidth="1"/>
    <col min="29" max="29" width="11.7109375" style="260" customWidth="1"/>
    <col min="30" max="30" width="8.42578125" style="260" customWidth="1"/>
    <col min="31" max="31" width="11.85546875" style="260" customWidth="1"/>
    <col min="32" max="32" width="8.28515625" style="260" customWidth="1"/>
    <col min="33" max="33" width="11.85546875" style="260" customWidth="1"/>
    <col min="34" max="34" width="8.28515625" style="260" customWidth="1"/>
    <col min="35" max="35" width="11.85546875" style="260" customWidth="1"/>
    <col min="36" max="36" width="8.42578125" style="260" customWidth="1"/>
    <col min="37" max="37" width="11.7109375" style="260" customWidth="1"/>
    <col min="38" max="38" width="8.42578125" style="260" customWidth="1"/>
    <col min="39" max="39" width="11.85546875" style="260" customWidth="1"/>
    <col min="40" max="40" width="8.28515625" style="260" customWidth="1"/>
    <col min="41" max="41" width="11.85546875" style="260" customWidth="1"/>
    <col min="42" max="42" width="8.42578125" style="260" customWidth="1"/>
    <col min="43" max="43" width="11.85546875" style="260" customWidth="1"/>
    <col min="44" max="44" width="8.42578125" style="260" customWidth="1"/>
    <col min="45" max="45" width="11.7109375" style="260" customWidth="1"/>
    <col min="46" max="46" width="8.42578125" style="260" customWidth="1"/>
    <col min="47" max="47" width="11.85546875" style="260" customWidth="1"/>
    <col min="48" max="48" width="8.42578125" style="260" customWidth="1"/>
    <col min="49" max="49" width="11.7109375" style="260" customWidth="1"/>
    <col min="50" max="50" width="8.28515625" style="260" customWidth="1"/>
    <col min="51" max="51" width="11.7109375" style="260" customWidth="1"/>
    <col min="52" max="52" width="8.42578125" style="260" customWidth="1"/>
    <col min="53" max="53" width="11.7109375" style="260" customWidth="1"/>
    <col min="54" max="54" width="8.42578125" style="260" customWidth="1"/>
    <col min="55" max="55" width="11.7109375" style="260" customWidth="1"/>
    <col min="56" max="56" width="8.42578125" style="260" customWidth="1"/>
    <col min="57" max="57" width="11.85546875" style="260" customWidth="1"/>
    <col min="58" max="58" width="8.140625" style="260" customWidth="1"/>
    <col min="59" max="59" width="11.85546875" style="260" customWidth="1"/>
    <col min="60" max="60" width="8.42578125" style="260" customWidth="1"/>
    <col min="61" max="61" width="11.7109375" style="260" customWidth="1"/>
    <col min="62" max="62" width="8.42578125" style="260" customWidth="1"/>
    <col min="63" max="63" width="11.7109375" style="260" customWidth="1"/>
    <col min="64" max="256" width="16.28515625" customWidth="1"/>
  </cols>
  <sheetData>
    <row r="1" spans="1:63" ht="15.6" customHeight="1">
      <c r="A1" s="110" t="s">
        <v>39</v>
      </c>
      <c r="B1" s="330">
        <v>0</v>
      </c>
      <c r="C1" s="331"/>
      <c r="D1" s="330">
        <v>1</v>
      </c>
      <c r="E1" s="331"/>
      <c r="F1" s="330">
        <v>2</v>
      </c>
      <c r="G1" s="331"/>
      <c r="H1" s="332">
        <v>3</v>
      </c>
      <c r="I1" s="331"/>
      <c r="J1" s="332">
        <v>4</v>
      </c>
      <c r="K1" s="331"/>
      <c r="L1" s="332">
        <v>5</v>
      </c>
      <c r="M1" s="331"/>
      <c r="N1" s="332">
        <v>6</v>
      </c>
      <c r="O1" s="331"/>
      <c r="P1" s="332">
        <v>7</v>
      </c>
      <c r="Q1" s="331"/>
      <c r="R1" s="332">
        <v>8</v>
      </c>
      <c r="S1" s="331"/>
      <c r="T1" s="332">
        <v>9</v>
      </c>
      <c r="U1" s="331"/>
      <c r="V1" s="332">
        <v>10</v>
      </c>
      <c r="W1" s="331"/>
      <c r="X1" s="332">
        <v>11</v>
      </c>
      <c r="Y1" s="331"/>
      <c r="Z1" s="332">
        <v>12</v>
      </c>
      <c r="AA1" s="331"/>
      <c r="AB1" s="332">
        <v>13</v>
      </c>
      <c r="AC1" s="331"/>
      <c r="AD1" s="332">
        <v>14</v>
      </c>
      <c r="AE1" s="331"/>
      <c r="AF1" s="332">
        <v>15</v>
      </c>
      <c r="AG1" s="331"/>
      <c r="AH1" s="332">
        <v>16</v>
      </c>
      <c r="AI1" s="331"/>
      <c r="AJ1" s="332">
        <v>17</v>
      </c>
      <c r="AK1" s="331"/>
      <c r="AL1" s="332">
        <v>18</v>
      </c>
      <c r="AM1" s="331"/>
      <c r="AN1" s="332">
        <v>19</v>
      </c>
      <c r="AO1" s="331"/>
      <c r="AP1" s="332">
        <v>20</v>
      </c>
      <c r="AQ1" s="331"/>
      <c r="AR1" s="332">
        <v>21</v>
      </c>
      <c r="AS1" s="331"/>
      <c r="AT1" s="332">
        <v>22</v>
      </c>
      <c r="AU1" s="331"/>
      <c r="AV1" s="332">
        <v>23</v>
      </c>
      <c r="AW1" s="331"/>
      <c r="AX1" s="332">
        <v>24</v>
      </c>
      <c r="AY1" s="331"/>
      <c r="AZ1" s="332">
        <v>25</v>
      </c>
      <c r="BA1" s="331"/>
      <c r="BB1" s="332">
        <v>26</v>
      </c>
      <c r="BC1" s="331"/>
      <c r="BD1" s="332">
        <v>27</v>
      </c>
      <c r="BE1" s="331"/>
      <c r="BF1" s="332">
        <v>28</v>
      </c>
      <c r="BG1" s="331"/>
      <c r="BH1" s="332">
        <v>29</v>
      </c>
      <c r="BI1" s="331"/>
      <c r="BJ1" s="332">
        <v>30</v>
      </c>
      <c r="BK1" s="331"/>
    </row>
    <row r="2" spans="1:63" ht="15.6" customHeight="1">
      <c r="A2" s="228"/>
      <c r="B2" s="112" t="s">
        <v>36</v>
      </c>
      <c r="C2" s="112" t="s">
        <v>37</v>
      </c>
      <c r="D2" s="112" t="s">
        <v>36</v>
      </c>
      <c r="E2" s="112" t="s">
        <v>37</v>
      </c>
      <c r="F2" s="113" t="s">
        <v>36</v>
      </c>
      <c r="G2" s="113" t="s">
        <v>37</v>
      </c>
      <c r="H2" s="113" t="s">
        <v>36</v>
      </c>
      <c r="I2" s="113" t="s">
        <v>37</v>
      </c>
      <c r="J2" s="113" t="s">
        <v>36</v>
      </c>
      <c r="K2" s="113" t="s">
        <v>37</v>
      </c>
      <c r="L2" s="113" t="s">
        <v>36</v>
      </c>
      <c r="M2" s="113" t="s">
        <v>37</v>
      </c>
      <c r="N2" s="113" t="s">
        <v>36</v>
      </c>
      <c r="O2" s="113" t="s">
        <v>37</v>
      </c>
      <c r="P2" s="113" t="s">
        <v>36</v>
      </c>
      <c r="Q2" s="113" t="s">
        <v>37</v>
      </c>
      <c r="R2" s="113" t="s">
        <v>36</v>
      </c>
      <c r="S2" s="113" t="s">
        <v>37</v>
      </c>
      <c r="T2" s="113" t="s">
        <v>36</v>
      </c>
      <c r="U2" s="113" t="s">
        <v>37</v>
      </c>
      <c r="V2" s="113" t="s">
        <v>36</v>
      </c>
      <c r="W2" s="113" t="s">
        <v>37</v>
      </c>
      <c r="X2" s="113" t="s">
        <v>36</v>
      </c>
      <c r="Y2" s="113" t="s">
        <v>37</v>
      </c>
      <c r="Z2" s="113" t="s">
        <v>36</v>
      </c>
      <c r="AA2" s="113" t="s">
        <v>37</v>
      </c>
      <c r="AB2" s="113" t="s">
        <v>36</v>
      </c>
      <c r="AC2" s="113" t="s">
        <v>37</v>
      </c>
      <c r="AD2" s="113" t="s">
        <v>36</v>
      </c>
      <c r="AE2" s="113" t="s">
        <v>37</v>
      </c>
      <c r="AF2" s="113" t="s">
        <v>36</v>
      </c>
      <c r="AG2" s="113" t="s">
        <v>37</v>
      </c>
      <c r="AH2" s="113" t="s">
        <v>36</v>
      </c>
      <c r="AI2" s="113" t="s">
        <v>37</v>
      </c>
      <c r="AJ2" s="113" t="s">
        <v>36</v>
      </c>
      <c r="AK2" s="113" t="s">
        <v>37</v>
      </c>
      <c r="AL2" s="113" t="s">
        <v>36</v>
      </c>
      <c r="AM2" s="113" t="s">
        <v>37</v>
      </c>
      <c r="AN2" s="113" t="s">
        <v>36</v>
      </c>
      <c r="AO2" s="113" t="s">
        <v>37</v>
      </c>
      <c r="AP2" s="113" t="s">
        <v>36</v>
      </c>
      <c r="AQ2" s="113" t="s">
        <v>37</v>
      </c>
      <c r="AR2" s="113" t="s">
        <v>36</v>
      </c>
      <c r="AS2" s="113" t="s">
        <v>37</v>
      </c>
      <c r="AT2" s="113" t="s">
        <v>36</v>
      </c>
      <c r="AU2" s="113" t="s">
        <v>37</v>
      </c>
      <c r="AV2" s="113" t="s">
        <v>36</v>
      </c>
      <c r="AW2" s="113" t="s">
        <v>37</v>
      </c>
      <c r="AX2" s="113" t="s">
        <v>36</v>
      </c>
      <c r="AY2" s="113" t="s">
        <v>37</v>
      </c>
      <c r="AZ2" s="113" t="s">
        <v>36</v>
      </c>
      <c r="BA2" s="113" t="s">
        <v>37</v>
      </c>
      <c r="BB2" s="113" t="s">
        <v>36</v>
      </c>
      <c r="BC2" s="113" t="s">
        <v>37</v>
      </c>
      <c r="BD2" s="113" t="s">
        <v>36</v>
      </c>
      <c r="BE2" s="113" t="s">
        <v>37</v>
      </c>
      <c r="BF2" s="113" t="s">
        <v>36</v>
      </c>
      <c r="BG2" s="113" t="s">
        <v>37</v>
      </c>
      <c r="BH2" s="113" t="s">
        <v>36</v>
      </c>
      <c r="BI2" s="113" t="s">
        <v>37</v>
      </c>
      <c r="BJ2" s="113" t="s">
        <v>36</v>
      </c>
      <c r="BK2" s="113" t="s">
        <v>37</v>
      </c>
    </row>
    <row r="3" spans="1:63" ht="21" customHeight="1">
      <c r="A3" s="114">
        <v>1</v>
      </c>
      <c r="B3" s="229">
        <f>'DATA 2021'!B71</f>
        <v>0</v>
      </c>
      <c r="C3" s="230">
        <f>'DATA 2021'!C71</f>
        <v>0</v>
      </c>
      <c r="D3" s="231">
        <f>'DATA 2021'!D71-'DATA 2021'!B71</f>
        <v>0</v>
      </c>
      <c r="E3" s="232">
        <f>'DATA 2021'!E71-'DATA 2021'!C71</f>
        <v>0</v>
      </c>
      <c r="F3" s="233"/>
      <c r="G3" s="234"/>
      <c r="H3" s="233"/>
      <c r="I3" s="234"/>
      <c r="J3" s="233"/>
      <c r="K3" s="234"/>
      <c r="L3" s="233"/>
      <c r="M3" s="234"/>
      <c r="N3" s="233"/>
      <c r="O3" s="234"/>
      <c r="P3" s="233"/>
      <c r="Q3" s="234"/>
      <c r="R3" s="233"/>
      <c r="S3" s="234"/>
      <c r="T3" s="233"/>
      <c r="U3" s="234"/>
      <c r="V3" s="233"/>
      <c r="W3" s="234"/>
      <c r="X3" s="233"/>
      <c r="Y3" s="234"/>
      <c r="Z3" s="233"/>
      <c r="AA3" s="234"/>
      <c r="AB3" s="233"/>
      <c r="AC3" s="234"/>
      <c r="AD3" s="233"/>
      <c r="AE3" s="234"/>
      <c r="AF3" s="233"/>
      <c r="AG3" s="234"/>
      <c r="AH3" s="233"/>
      <c r="AI3" s="234"/>
      <c r="AJ3" s="233"/>
      <c r="AK3" s="234"/>
      <c r="AL3" s="233"/>
      <c r="AM3" s="234"/>
      <c r="AN3" s="233"/>
      <c r="AO3" s="234"/>
      <c r="AP3" s="233"/>
      <c r="AQ3" s="234"/>
      <c r="AR3" s="233"/>
      <c r="AS3" s="234"/>
      <c r="AT3" s="233"/>
      <c r="AU3" s="234"/>
      <c r="AV3" s="233"/>
      <c r="AW3" s="234"/>
      <c r="AX3" s="233"/>
      <c r="AY3" s="234"/>
      <c r="AZ3" s="233"/>
      <c r="BA3" s="234"/>
      <c r="BB3" s="233"/>
      <c r="BC3" s="234"/>
      <c r="BD3" s="233"/>
      <c r="BE3" s="234"/>
      <c r="BF3" s="233"/>
      <c r="BG3" s="234"/>
      <c r="BH3" s="233"/>
      <c r="BI3" s="234"/>
      <c r="BJ3" s="233"/>
      <c r="BK3" s="234"/>
    </row>
    <row r="4" spans="1:63" ht="21" customHeight="1">
      <c r="A4" s="114">
        <v>2</v>
      </c>
      <c r="B4" s="235">
        <f>'DATA 2021'!B72</f>
        <v>0</v>
      </c>
      <c r="C4" s="236">
        <f>'DATA 2021'!C72</f>
        <v>0</v>
      </c>
      <c r="D4" s="276">
        <f>'DATA 2021'!D72-'DATA 2021'!B72</f>
        <v>0</v>
      </c>
      <c r="E4" s="277">
        <f>'DATA 2021'!E72-'DATA 2021'!C72</f>
        <v>0</v>
      </c>
      <c r="F4" s="237">
        <f>'DATA 2021'!F72-'DATA 2021'!B72</f>
        <v>0</v>
      </c>
      <c r="G4" s="240">
        <f>'DATA 2021'!G72-'DATA 2021'!C72</f>
        <v>0</v>
      </c>
      <c r="H4" s="233"/>
      <c r="I4" s="234"/>
      <c r="J4" s="233"/>
      <c r="K4" s="234"/>
      <c r="L4" s="233"/>
      <c r="M4" s="234"/>
      <c r="N4" s="233"/>
      <c r="O4" s="234"/>
      <c r="P4" s="233"/>
      <c r="Q4" s="234"/>
      <c r="R4" s="233"/>
      <c r="S4" s="234"/>
      <c r="T4" s="233"/>
      <c r="U4" s="234"/>
      <c r="V4" s="233"/>
      <c r="W4" s="234"/>
      <c r="X4" s="233"/>
      <c r="Y4" s="234"/>
      <c r="Z4" s="233"/>
      <c r="AA4" s="234"/>
      <c r="AB4" s="233"/>
      <c r="AC4" s="234"/>
      <c r="AD4" s="233"/>
      <c r="AE4" s="234"/>
      <c r="AF4" s="233"/>
      <c r="AG4" s="234"/>
      <c r="AH4" s="233"/>
      <c r="AI4" s="234"/>
      <c r="AJ4" s="233"/>
      <c r="AK4" s="234"/>
      <c r="AL4" s="233"/>
      <c r="AM4" s="234"/>
      <c r="AN4" s="233"/>
      <c r="AO4" s="234"/>
      <c r="AP4" s="233"/>
      <c r="AQ4" s="234"/>
      <c r="AR4" s="233"/>
      <c r="AS4" s="234"/>
      <c r="AT4" s="233"/>
      <c r="AU4" s="234"/>
      <c r="AV4" s="233"/>
      <c r="AW4" s="234"/>
      <c r="AX4" s="233"/>
      <c r="AY4" s="234"/>
      <c r="AZ4" s="233"/>
      <c r="BA4" s="234"/>
      <c r="BB4" s="233"/>
      <c r="BC4" s="234"/>
      <c r="BD4" s="233"/>
      <c r="BE4" s="234"/>
      <c r="BF4" s="233"/>
      <c r="BG4" s="234"/>
      <c r="BH4" s="233"/>
      <c r="BI4" s="234"/>
      <c r="BJ4" s="233"/>
      <c r="BK4" s="234"/>
    </row>
    <row r="5" spans="1:63" ht="21" customHeight="1">
      <c r="A5" s="114">
        <v>3</v>
      </c>
      <c r="B5" s="235">
        <f>'DATA 2021'!B73</f>
        <v>0</v>
      </c>
      <c r="C5" s="236">
        <f>'DATA 2021'!C73</f>
        <v>0</v>
      </c>
      <c r="D5" s="276">
        <f>'DATA 2021'!D73-'DATA 2021'!B73</f>
        <v>0</v>
      </c>
      <c r="E5" s="277">
        <f>'DATA 2021'!E73-'DATA 2021'!C73</f>
        <v>0</v>
      </c>
      <c r="F5" s="273">
        <f>'DATA 2021'!F73-'DATA 2021'!D73</f>
        <v>0</v>
      </c>
      <c r="G5" s="275">
        <f>'DATA 2021'!G73-'DATA 2021'!E73</f>
        <v>0</v>
      </c>
      <c r="H5" s="237">
        <f>'DATA 2021'!H73-'DATA 2021'!B73</f>
        <v>0</v>
      </c>
      <c r="I5" s="240">
        <f>'DATA 2021'!I73-'DATA 2021'!C73</f>
        <v>0</v>
      </c>
      <c r="J5" s="233"/>
      <c r="K5" s="234"/>
      <c r="L5" s="233"/>
      <c r="M5" s="234"/>
      <c r="N5" s="233"/>
      <c r="O5" s="234"/>
      <c r="P5" s="233"/>
      <c r="Q5" s="234"/>
      <c r="R5" s="233"/>
      <c r="S5" s="234"/>
      <c r="T5" s="233"/>
      <c r="U5" s="234"/>
      <c r="V5" s="233"/>
      <c r="W5" s="234"/>
      <c r="X5" s="233"/>
      <c r="Y5" s="234"/>
      <c r="Z5" s="233"/>
      <c r="AA5" s="234"/>
      <c r="AB5" s="233"/>
      <c r="AC5" s="234"/>
      <c r="AD5" s="233"/>
      <c r="AE5" s="234"/>
      <c r="AF5" s="233"/>
      <c r="AG5" s="234"/>
      <c r="AH5" s="233"/>
      <c r="AI5" s="234"/>
      <c r="AJ5" s="233"/>
      <c r="AK5" s="234"/>
      <c r="AL5" s="233"/>
      <c r="AM5" s="234"/>
      <c r="AN5" s="233"/>
      <c r="AO5" s="234"/>
      <c r="AP5" s="233"/>
      <c r="AQ5" s="234"/>
      <c r="AR5" s="233"/>
      <c r="AS5" s="234"/>
      <c r="AT5" s="233"/>
      <c r="AU5" s="234"/>
      <c r="AV5" s="233"/>
      <c r="AW5" s="234"/>
      <c r="AX5" s="233"/>
      <c r="AY5" s="234"/>
      <c r="AZ5" s="233"/>
      <c r="BA5" s="234"/>
      <c r="BB5" s="233"/>
      <c r="BC5" s="234"/>
      <c r="BD5" s="233"/>
      <c r="BE5" s="234"/>
      <c r="BF5" s="233"/>
      <c r="BG5" s="234"/>
      <c r="BH5" s="233"/>
      <c r="BI5" s="234"/>
      <c r="BJ5" s="233"/>
      <c r="BK5" s="234"/>
    </row>
    <row r="6" spans="1:63" ht="21" customHeight="1">
      <c r="A6" s="114">
        <v>4</v>
      </c>
      <c r="B6" s="235">
        <f>'DATA 2021'!B74</f>
        <v>0</v>
      </c>
      <c r="C6" s="236">
        <f>'DATA 2021'!C74</f>
        <v>0</v>
      </c>
      <c r="D6" s="276">
        <f>'DATA 2021'!D74-'DATA 2021'!B74</f>
        <v>0</v>
      </c>
      <c r="E6" s="277">
        <f>'DATA 2021'!E74-'DATA 2021'!C74</f>
        <v>0</v>
      </c>
      <c r="F6" s="273">
        <f>'DATA 2021'!F74-'DATA 2021'!D74</f>
        <v>0</v>
      </c>
      <c r="G6" s="275">
        <f>'DATA 2021'!G74-'DATA 2021'!E74</f>
        <v>0</v>
      </c>
      <c r="H6" s="241">
        <f>'DATA 2021'!H74-'DATA 2021'!F74</f>
        <v>0</v>
      </c>
      <c r="I6" s="242">
        <f>'DATA 2021'!I74-'DATA 2021'!G74</f>
        <v>0</v>
      </c>
      <c r="J6" s="237">
        <f>'DATA 2021'!J74-'DATA 2021'!B74</f>
        <v>0</v>
      </c>
      <c r="K6" s="240">
        <f>'DATA 2021'!K74-'DATA 2021'!C74</f>
        <v>0</v>
      </c>
      <c r="L6" s="233"/>
      <c r="M6" s="234"/>
      <c r="N6" s="233"/>
      <c r="O6" s="234"/>
      <c r="P6" s="233"/>
      <c r="Q6" s="234"/>
      <c r="R6" s="233"/>
      <c r="S6" s="234"/>
      <c r="T6" s="233"/>
      <c r="U6" s="234"/>
      <c r="V6" s="233"/>
      <c r="W6" s="234"/>
      <c r="X6" s="233"/>
      <c r="Y6" s="234"/>
      <c r="Z6" s="233"/>
      <c r="AA6" s="234"/>
      <c r="AB6" s="233"/>
      <c r="AC6" s="234"/>
      <c r="AD6" s="233"/>
      <c r="AE6" s="234"/>
      <c r="AF6" s="233"/>
      <c r="AG6" s="234"/>
      <c r="AH6" s="233"/>
      <c r="AI6" s="234"/>
      <c r="AJ6" s="233"/>
      <c r="AK6" s="234"/>
      <c r="AL6" s="233"/>
      <c r="AM6" s="234"/>
      <c r="AN6" s="233"/>
      <c r="AO6" s="234"/>
      <c r="AP6" s="233"/>
      <c r="AQ6" s="234"/>
      <c r="AR6" s="233"/>
      <c r="AS6" s="234"/>
      <c r="AT6" s="233"/>
      <c r="AU6" s="234"/>
      <c r="AV6" s="233"/>
      <c r="AW6" s="234"/>
      <c r="AX6" s="233"/>
      <c r="AY6" s="234"/>
      <c r="AZ6" s="233"/>
      <c r="BA6" s="234"/>
      <c r="BB6" s="233"/>
      <c r="BC6" s="234"/>
      <c r="BD6" s="233"/>
      <c r="BE6" s="234"/>
      <c r="BF6" s="233"/>
      <c r="BG6" s="234"/>
      <c r="BH6" s="233"/>
      <c r="BI6" s="234"/>
      <c r="BJ6" s="233"/>
      <c r="BK6" s="234"/>
    </row>
    <row r="7" spans="1:63" ht="21" customHeight="1">
      <c r="A7" s="114">
        <v>5</v>
      </c>
      <c r="B7" s="235">
        <f>'DATA 2021'!B75</f>
        <v>0</v>
      </c>
      <c r="C7" s="236">
        <f>'DATA 2021'!C75</f>
        <v>0</v>
      </c>
      <c r="D7" s="276">
        <f>'DATA 2021'!D75-'DATA 2021'!B75</f>
        <v>0</v>
      </c>
      <c r="E7" s="277">
        <f>'DATA 2021'!E75-'DATA 2021'!C75</f>
        <v>0</v>
      </c>
      <c r="F7" s="273">
        <f>'DATA 2021'!F75-'DATA 2021'!D75</f>
        <v>0</v>
      </c>
      <c r="G7" s="275">
        <f>'DATA 2021'!G75-'DATA 2021'!E75</f>
        <v>0</v>
      </c>
      <c r="H7" s="241">
        <f>'DATA 2021'!H75-'DATA 2021'!F75</f>
        <v>0</v>
      </c>
      <c r="I7" s="242">
        <f>'DATA 2021'!I75-'DATA 2021'!G75</f>
        <v>0</v>
      </c>
      <c r="J7" s="241">
        <f>'DATA 2021'!J75-'DATA 2021'!H75</f>
        <v>0</v>
      </c>
      <c r="K7" s="242">
        <f>'DATA 2021'!K75-'DATA 2021'!I75</f>
        <v>0</v>
      </c>
      <c r="L7" s="237">
        <f>'DATA 2021'!L75-'DATA 2021'!B75</f>
        <v>0</v>
      </c>
      <c r="M7" s="240">
        <f>'DATA 2021'!M75-'DATA 2021'!C75</f>
        <v>0</v>
      </c>
      <c r="N7" s="233"/>
      <c r="O7" s="234"/>
      <c r="P7" s="233"/>
      <c r="Q7" s="234"/>
      <c r="R7" s="233"/>
      <c r="S7" s="234"/>
      <c r="T7" s="233"/>
      <c r="U7" s="234"/>
      <c r="V7" s="233"/>
      <c r="W7" s="234"/>
      <c r="X7" s="233"/>
      <c r="Y7" s="234"/>
      <c r="Z7" s="233"/>
      <c r="AA7" s="234"/>
      <c r="AB7" s="233"/>
      <c r="AC7" s="234"/>
      <c r="AD7" s="233"/>
      <c r="AE7" s="234"/>
      <c r="AF7" s="233"/>
      <c r="AG7" s="234"/>
      <c r="AH7" s="233"/>
      <c r="AI7" s="234"/>
      <c r="AJ7" s="233"/>
      <c r="AK7" s="234"/>
      <c r="AL7" s="233"/>
      <c r="AM7" s="234"/>
      <c r="AN7" s="233"/>
      <c r="AO7" s="234"/>
      <c r="AP7" s="233"/>
      <c r="AQ7" s="234"/>
      <c r="AR7" s="233"/>
      <c r="AS7" s="234"/>
      <c r="AT7" s="233"/>
      <c r="AU7" s="234"/>
      <c r="AV7" s="233"/>
      <c r="AW7" s="234"/>
      <c r="AX7" s="233"/>
      <c r="AY7" s="234"/>
      <c r="AZ7" s="233"/>
      <c r="BA7" s="234"/>
      <c r="BB7" s="233"/>
      <c r="BC7" s="234"/>
      <c r="BD7" s="233"/>
      <c r="BE7" s="234"/>
      <c r="BF7" s="233"/>
      <c r="BG7" s="234"/>
      <c r="BH7" s="233"/>
      <c r="BI7" s="234"/>
      <c r="BJ7" s="233"/>
      <c r="BK7" s="234"/>
    </row>
    <row r="8" spans="1:63" ht="21" customHeight="1">
      <c r="A8" s="114">
        <v>6</v>
      </c>
      <c r="B8" s="235">
        <f>'DATA 2021'!B76</f>
        <v>0</v>
      </c>
      <c r="C8" s="236">
        <f>'DATA 2021'!C76</f>
        <v>0</v>
      </c>
      <c r="D8" s="276">
        <f>'DATA 2021'!D76-'DATA 2021'!B76</f>
        <v>0</v>
      </c>
      <c r="E8" s="277">
        <f>'DATA 2021'!E76-'DATA 2021'!C76</f>
        <v>0</v>
      </c>
      <c r="F8" s="273">
        <f>'DATA 2021'!F76-'DATA 2021'!D76</f>
        <v>0</v>
      </c>
      <c r="G8" s="275">
        <f>'DATA 2021'!G76-'DATA 2021'!E76</f>
        <v>0</v>
      </c>
      <c r="H8" s="241">
        <f>'DATA 2021'!H76-'DATA 2021'!F76</f>
        <v>0</v>
      </c>
      <c r="I8" s="242">
        <f>'DATA 2021'!I76-'DATA 2021'!G76</f>
        <v>0</v>
      </c>
      <c r="J8" s="241">
        <f>'DATA 2021'!J76-'DATA 2021'!H76</f>
        <v>0</v>
      </c>
      <c r="K8" s="242">
        <f>'DATA 2021'!K76-'DATA 2021'!I76</f>
        <v>0</v>
      </c>
      <c r="L8" s="241">
        <f>'DATA 2021'!L76-'DATA 2021'!J76</f>
        <v>0</v>
      </c>
      <c r="M8" s="242">
        <f>'DATA 2021'!M76-'DATA 2021'!K76</f>
        <v>0</v>
      </c>
      <c r="N8" s="237">
        <f>'DATA 2021'!N76-'DATA 2021'!B76</f>
        <v>0</v>
      </c>
      <c r="O8" s="240">
        <f>'DATA 2021'!O76-'DATA 2021'!C76</f>
        <v>0</v>
      </c>
      <c r="P8" s="233"/>
      <c r="Q8" s="234"/>
      <c r="R8" s="233"/>
      <c r="S8" s="234"/>
      <c r="T8" s="233"/>
      <c r="U8" s="234"/>
      <c r="V8" s="233"/>
      <c r="W8" s="234"/>
      <c r="X8" s="233"/>
      <c r="Y8" s="234"/>
      <c r="Z8" s="233"/>
      <c r="AA8" s="234"/>
      <c r="AB8" s="233"/>
      <c r="AC8" s="234"/>
      <c r="AD8" s="233"/>
      <c r="AE8" s="234"/>
      <c r="AF8" s="233"/>
      <c r="AG8" s="234"/>
      <c r="AH8" s="233"/>
      <c r="AI8" s="234"/>
      <c r="AJ8" s="233"/>
      <c r="AK8" s="234"/>
      <c r="AL8" s="233"/>
      <c r="AM8" s="234"/>
      <c r="AN8" s="233"/>
      <c r="AO8" s="234"/>
      <c r="AP8" s="233"/>
      <c r="AQ8" s="234"/>
      <c r="AR8" s="233"/>
      <c r="AS8" s="234"/>
      <c r="AT8" s="233"/>
      <c r="AU8" s="234"/>
      <c r="AV8" s="233"/>
      <c r="AW8" s="234"/>
      <c r="AX8" s="233"/>
      <c r="AY8" s="234"/>
      <c r="AZ8" s="233"/>
      <c r="BA8" s="234"/>
      <c r="BB8" s="233"/>
      <c r="BC8" s="234"/>
      <c r="BD8" s="233"/>
      <c r="BE8" s="234"/>
      <c r="BF8" s="233"/>
      <c r="BG8" s="234"/>
      <c r="BH8" s="233"/>
      <c r="BI8" s="234"/>
      <c r="BJ8" s="233"/>
      <c r="BK8" s="234"/>
    </row>
    <row r="9" spans="1:63" ht="21" customHeight="1">
      <c r="A9" s="114">
        <v>7</v>
      </c>
      <c r="B9" s="235">
        <f>'DATA 2021'!B77</f>
        <v>0</v>
      </c>
      <c r="C9" s="236">
        <f>'DATA 2021'!C77</f>
        <v>0</v>
      </c>
      <c r="D9" s="276">
        <f>'DATA 2021'!D77-'DATA 2021'!B77</f>
        <v>0</v>
      </c>
      <c r="E9" s="277">
        <f>'DATA 2021'!E77-'DATA 2021'!C77</f>
        <v>0</v>
      </c>
      <c r="F9" s="273">
        <f>'DATA 2021'!F77-'DATA 2021'!D77</f>
        <v>0</v>
      </c>
      <c r="G9" s="275">
        <f>'DATA 2021'!G77-'DATA 2021'!E77</f>
        <v>0</v>
      </c>
      <c r="H9" s="241">
        <f>'DATA 2021'!H77-'DATA 2021'!F77</f>
        <v>0</v>
      </c>
      <c r="I9" s="242">
        <f>'DATA 2021'!I77-'DATA 2021'!G77</f>
        <v>0</v>
      </c>
      <c r="J9" s="241">
        <f>'DATA 2021'!J77-'DATA 2021'!H77</f>
        <v>0</v>
      </c>
      <c r="K9" s="242">
        <f>'DATA 2021'!K77-'DATA 2021'!I77</f>
        <v>0</v>
      </c>
      <c r="L9" s="241">
        <f>'DATA 2021'!L77-'DATA 2021'!J77</f>
        <v>0</v>
      </c>
      <c r="M9" s="242">
        <f>'DATA 2021'!M77-'DATA 2021'!K77</f>
        <v>0</v>
      </c>
      <c r="N9" s="241">
        <f>'DATA 2021'!N77-'DATA 2021'!L77</f>
        <v>0</v>
      </c>
      <c r="O9" s="242">
        <f>'DATA 2021'!O77-'DATA 2021'!M77</f>
        <v>0</v>
      </c>
      <c r="P9" s="237">
        <f>'DATA 2021'!P77-'DATA 2021'!B77</f>
        <v>0</v>
      </c>
      <c r="Q9" s="240">
        <f>'DATA 2021'!Q77-'DATA 2021'!C77</f>
        <v>0</v>
      </c>
      <c r="R9" s="233"/>
      <c r="S9" s="234"/>
      <c r="T9" s="233"/>
      <c r="U9" s="234"/>
      <c r="V9" s="233"/>
      <c r="W9" s="234"/>
      <c r="X9" s="233"/>
      <c r="Y9" s="234"/>
      <c r="Z9" s="233"/>
      <c r="AA9" s="234"/>
      <c r="AB9" s="233"/>
      <c r="AC9" s="234"/>
      <c r="AD9" s="233"/>
      <c r="AE9" s="234"/>
      <c r="AF9" s="233"/>
      <c r="AG9" s="234"/>
      <c r="AH9" s="233"/>
      <c r="AI9" s="234"/>
      <c r="AJ9" s="233"/>
      <c r="AK9" s="234"/>
      <c r="AL9" s="233"/>
      <c r="AM9" s="234"/>
      <c r="AN9" s="233"/>
      <c r="AO9" s="234"/>
      <c r="AP9" s="233"/>
      <c r="AQ9" s="234"/>
      <c r="AR9" s="233"/>
      <c r="AS9" s="234"/>
      <c r="AT9" s="233"/>
      <c r="AU9" s="234"/>
      <c r="AV9" s="233"/>
      <c r="AW9" s="234"/>
      <c r="AX9" s="233"/>
      <c r="AY9" s="234"/>
      <c r="AZ9" s="233"/>
      <c r="BA9" s="234"/>
      <c r="BB9" s="233"/>
      <c r="BC9" s="234"/>
      <c r="BD9" s="233"/>
      <c r="BE9" s="234"/>
      <c r="BF9" s="233"/>
      <c r="BG9" s="234"/>
      <c r="BH9" s="233"/>
      <c r="BI9" s="234"/>
      <c r="BJ9" s="233"/>
      <c r="BK9" s="234"/>
    </row>
    <row r="10" spans="1:63" ht="21" customHeight="1">
      <c r="A10" s="114">
        <v>8</v>
      </c>
      <c r="B10" s="235">
        <f>'DATA 2021'!B78</f>
        <v>0</v>
      </c>
      <c r="C10" s="236">
        <f>'DATA 2021'!C78</f>
        <v>0</v>
      </c>
      <c r="D10" s="276">
        <f>'DATA 2021'!D78-'DATA 2021'!B78</f>
        <v>0</v>
      </c>
      <c r="E10" s="277">
        <f>'DATA 2021'!E78-'DATA 2021'!C78</f>
        <v>0</v>
      </c>
      <c r="F10" s="273">
        <f>'DATA 2021'!F78-'DATA 2021'!D78</f>
        <v>0</v>
      </c>
      <c r="G10" s="275">
        <f>'DATA 2021'!G78-'DATA 2021'!E78</f>
        <v>0</v>
      </c>
      <c r="H10" s="241">
        <f>'DATA 2021'!H78-'DATA 2021'!F78</f>
        <v>0</v>
      </c>
      <c r="I10" s="242">
        <f>'DATA 2021'!I78-'DATA 2021'!G78</f>
        <v>0</v>
      </c>
      <c r="J10" s="241">
        <f>'DATA 2021'!J78-'DATA 2021'!H78</f>
        <v>0</v>
      </c>
      <c r="K10" s="242">
        <f>'DATA 2021'!K78-'DATA 2021'!I78</f>
        <v>0</v>
      </c>
      <c r="L10" s="241">
        <f>'DATA 2021'!L78-'DATA 2021'!J78</f>
        <v>0</v>
      </c>
      <c r="M10" s="242">
        <f>'DATA 2021'!M78-'DATA 2021'!K78</f>
        <v>0</v>
      </c>
      <c r="N10" s="241">
        <f>'DATA 2021'!N78-'DATA 2021'!L78</f>
        <v>0</v>
      </c>
      <c r="O10" s="242">
        <f>'DATA 2021'!O78-'DATA 2021'!M78</f>
        <v>0</v>
      </c>
      <c r="P10" s="276">
        <f>'DATA 2021'!P78-'DATA 2021'!N78</f>
        <v>0</v>
      </c>
      <c r="Q10" s="277">
        <f>'DATA 2021'!Q78-'DATA 2021'!O78</f>
        <v>0</v>
      </c>
      <c r="R10" s="237">
        <f>'DATA 2021'!R78-'DATA 2021'!B78</f>
        <v>0</v>
      </c>
      <c r="S10" s="240">
        <f>'DATA 2021'!S78-'DATA 2021'!C78</f>
        <v>0</v>
      </c>
      <c r="T10" s="233"/>
      <c r="U10" s="234"/>
      <c r="V10" s="233"/>
      <c r="W10" s="234"/>
      <c r="X10" s="233"/>
      <c r="Y10" s="234"/>
      <c r="Z10" s="233"/>
      <c r="AA10" s="234"/>
      <c r="AB10" s="233"/>
      <c r="AC10" s="234"/>
      <c r="AD10" s="233"/>
      <c r="AE10" s="234"/>
      <c r="AF10" s="233"/>
      <c r="AG10" s="234"/>
      <c r="AH10" s="233"/>
      <c r="AI10" s="234"/>
      <c r="AJ10" s="233"/>
      <c r="AK10" s="234"/>
      <c r="AL10" s="233"/>
      <c r="AM10" s="234"/>
      <c r="AN10" s="233"/>
      <c r="AO10" s="234"/>
      <c r="AP10" s="233"/>
      <c r="AQ10" s="234"/>
      <c r="AR10" s="233"/>
      <c r="AS10" s="234"/>
      <c r="AT10" s="233"/>
      <c r="AU10" s="234"/>
      <c r="AV10" s="233"/>
      <c r="AW10" s="234"/>
      <c r="AX10" s="233"/>
      <c r="AY10" s="234"/>
      <c r="AZ10" s="233"/>
      <c r="BA10" s="234"/>
      <c r="BB10" s="233"/>
      <c r="BC10" s="234"/>
      <c r="BD10" s="233"/>
      <c r="BE10" s="234"/>
      <c r="BF10" s="233"/>
      <c r="BG10" s="234"/>
      <c r="BH10" s="233"/>
      <c r="BI10" s="234"/>
      <c r="BJ10" s="233"/>
      <c r="BK10" s="234"/>
    </row>
    <row r="11" spans="1:63" ht="21" customHeight="1">
      <c r="A11" s="114">
        <v>9</v>
      </c>
      <c r="B11" s="235">
        <f>'DATA 2021'!B79</f>
        <v>0</v>
      </c>
      <c r="C11" s="236">
        <f>'DATA 2021'!C79</f>
        <v>0</v>
      </c>
      <c r="D11" s="276">
        <f>'DATA 2021'!D79-'DATA 2021'!B79</f>
        <v>0</v>
      </c>
      <c r="E11" s="277">
        <f>'DATA 2021'!E79-'DATA 2021'!C79</f>
        <v>0</v>
      </c>
      <c r="F11" s="273">
        <f>'DATA 2021'!F79-'DATA 2021'!D79</f>
        <v>0</v>
      </c>
      <c r="G11" s="275">
        <f>'DATA 2021'!G79-'DATA 2021'!E79</f>
        <v>0</v>
      </c>
      <c r="H11" s="241">
        <f>'DATA 2021'!H79-'DATA 2021'!F79</f>
        <v>0</v>
      </c>
      <c r="I11" s="242">
        <f>'DATA 2021'!I79-'DATA 2021'!G79</f>
        <v>0</v>
      </c>
      <c r="J11" s="241">
        <f>'DATA 2021'!J79-'DATA 2021'!H79</f>
        <v>0</v>
      </c>
      <c r="K11" s="242">
        <f>'DATA 2021'!K79-'DATA 2021'!I79</f>
        <v>0</v>
      </c>
      <c r="L11" s="241">
        <f>'DATA 2021'!L79-'DATA 2021'!J79</f>
        <v>0</v>
      </c>
      <c r="M11" s="242">
        <f>'DATA 2021'!M79-'DATA 2021'!K79</f>
        <v>0</v>
      </c>
      <c r="N11" s="241">
        <f>'DATA 2021'!N79-'DATA 2021'!L79</f>
        <v>0</v>
      </c>
      <c r="O11" s="242">
        <f>'DATA 2021'!O79-'DATA 2021'!M79</f>
        <v>0</v>
      </c>
      <c r="P11" s="276">
        <f>'DATA 2021'!P79-'DATA 2021'!N79</f>
        <v>0</v>
      </c>
      <c r="Q11" s="277">
        <f>'DATA 2021'!Q79-'DATA 2021'!O79</f>
        <v>0</v>
      </c>
      <c r="R11" s="276">
        <f>'DATA 2021'!R79-'DATA 2021'!P79</f>
        <v>0</v>
      </c>
      <c r="S11" s="277">
        <f>'DATA 2021'!S79-'DATA 2021'!Q79</f>
        <v>0</v>
      </c>
      <c r="T11" s="237">
        <f>'DATA 2021'!T79-'DATA 2021'!B79</f>
        <v>0</v>
      </c>
      <c r="U11" s="240">
        <f>'DATA 2021'!U79-'DATA 2021'!C79</f>
        <v>0</v>
      </c>
      <c r="V11" s="233"/>
      <c r="W11" s="234"/>
      <c r="X11" s="233"/>
      <c r="Y11" s="234"/>
      <c r="Z11" s="233"/>
      <c r="AA11" s="234"/>
      <c r="AB11" s="233"/>
      <c r="AC11" s="234"/>
      <c r="AD11" s="233"/>
      <c r="AE11" s="234"/>
      <c r="AF11" s="233"/>
      <c r="AG11" s="234"/>
      <c r="AH11" s="233"/>
      <c r="AI11" s="234"/>
      <c r="AJ11" s="233"/>
      <c r="AK11" s="234"/>
      <c r="AL11" s="233"/>
      <c r="AM11" s="234"/>
      <c r="AN11" s="233"/>
      <c r="AO11" s="234"/>
      <c r="AP11" s="233"/>
      <c r="AQ11" s="234"/>
      <c r="AR11" s="233"/>
      <c r="AS11" s="234"/>
      <c r="AT11" s="233"/>
      <c r="AU11" s="234"/>
      <c r="AV11" s="233"/>
      <c r="AW11" s="234"/>
      <c r="AX11" s="233"/>
      <c r="AY11" s="234"/>
      <c r="AZ11" s="233"/>
      <c r="BA11" s="234"/>
      <c r="BB11" s="233"/>
      <c r="BC11" s="234"/>
      <c r="BD11" s="233"/>
      <c r="BE11" s="234"/>
      <c r="BF11" s="233"/>
      <c r="BG11" s="234"/>
      <c r="BH11" s="233"/>
      <c r="BI11" s="234"/>
      <c r="BJ11" s="233"/>
      <c r="BK11" s="234"/>
    </row>
    <row r="12" spans="1:63" ht="21" customHeight="1">
      <c r="A12" s="114">
        <v>10</v>
      </c>
      <c r="B12" s="235">
        <f>'DATA 2021'!B80</f>
        <v>0</v>
      </c>
      <c r="C12" s="236">
        <f>'DATA 2021'!C80</f>
        <v>0</v>
      </c>
      <c r="D12" s="276">
        <f>'DATA 2021'!D80-'DATA 2021'!B80</f>
        <v>0</v>
      </c>
      <c r="E12" s="277">
        <f>'DATA 2021'!E80-'DATA 2021'!C80</f>
        <v>0</v>
      </c>
      <c r="F12" s="273">
        <f>'DATA 2021'!F80-'DATA 2021'!D80</f>
        <v>0</v>
      </c>
      <c r="G12" s="275">
        <f>'DATA 2021'!G80-'DATA 2021'!E80</f>
        <v>0</v>
      </c>
      <c r="H12" s="241">
        <f>'DATA 2021'!H80-'DATA 2021'!F80</f>
        <v>0</v>
      </c>
      <c r="I12" s="242">
        <f>'DATA 2021'!I80-'DATA 2021'!G80</f>
        <v>0</v>
      </c>
      <c r="J12" s="241">
        <f>'DATA 2021'!J80-'DATA 2021'!H80</f>
        <v>0</v>
      </c>
      <c r="K12" s="242">
        <f>'DATA 2021'!K80-'DATA 2021'!I80</f>
        <v>0</v>
      </c>
      <c r="L12" s="241">
        <f>'DATA 2021'!L80-'DATA 2021'!J80</f>
        <v>0</v>
      </c>
      <c r="M12" s="242">
        <f>'DATA 2021'!M80-'DATA 2021'!K80</f>
        <v>0</v>
      </c>
      <c r="N12" s="241">
        <f>'DATA 2021'!N80-'DATA 2021'!L80</f>
        <v>0</v>
      </c>
      <c r="O12" s="242">
        <f>'DATA 2021'!O80-'DATA 2021'!M80</f>
        <v>0</v>
      </c>
      <c r="P12" s="276">
        <f>'DATA 2021'!P80-'DATA 2021'!N80</f>
        <v>0</v>
      </c>
      <c r="Q12" s="277">
        <f>'DATA 2021'!Q80-'DATA 2021'!O80</f>
        <v>0</v>
      </c>
      <c r="R12" s="276">
        <f>'DATA 2021'!R80-'DATA 2021'!P80</f>
        <v>0</v>
      </c>
      <c r="S12" s="277">
        <f>'DATA 2021'!S80-'DATA 2021'!Q80</f>
        <v>0</v>
      </c>
      <c r="T12" s="273">
        <f>'DATA 2021'!T80-'DATA 2021'!R80</f>
        <v>0</v>
      </c>
      <c r="U12" s="275">
        <f>'DATA 2021'!U80-'DATA 2021'!S80</f>
        <v>0</v>
      </c>
      <c r="V12" s="237">
        <f>'DATA 2021'!V80-'DATA 2021'!B80</f>
        <v>0</v>
      </c>
      <c r="W12" s="240">
        <f>'DATA 2021'!W80-'DATA 2021'!C80</f>
        <v>0</v>
      </c>
      <c r="X12" s="233"/>
      <c r="Y12" s="234"/>
      <c r="Z12" s="233"/>
      <c r="AA12" s="234"/>
      <c r="AB12" s="233"/>
      <c r="AC12" s="234"/>
      <c r="AD12" s="233"/>
      <c r="AE12" s="234"/>
      <c r="AF12" s="233"/>
      <c r="AG12" s="234"/>
      <c r="AH12" s="233"/>
      <c r="AI12" s="234"/>
      <c r="AJ12" s="233"/>
      <c r="AK12" s="234"/>
      <c r="AL12" s="233"/>
      <c r="AM12" s="234"/>
      <c r="AN12" s="233"/>
      <c r="AO12" s="234"/>
      <c r="AP12" s="233"/>
      <c r="AQ12" s="234"/>
      <c r="AR12" s="233"/>
      <c r="AS12" s="234"/>
      <c r="AT12" s="233"/>
      <c r="AU12" s="234"/>
      <c r="AV12" s="233"/>
      <c r="AW12" s="234"/>
      <c r="AX12" s="233"/>
      <c r="AY12" s="234"/>
      <c r="AZ12" s="233"/>
      <c r="BA12" s="234"/>
      <c r="BB12" s="233"/>
      <c r="BC12" s="234"/>
      <c r="BD12" s="233"/>
      <c r="BE12" s="234"/>
      <c r="BF12" s="233"/>
      <c r="BG12" s="234"/>
      <c r="BH12" s="233"/>
      <c r="BI12" s="234"/>
      <c r="BJ12" s="233"/>
      <c r="BK12" s="234"/>
    </row>
    <row r="13" spans="1:63" ht="21" customHeight="1">
      <c r="A13" s="114">
        <v>11</v>
      </c>
      <c r="B13" s="235">
        <f>'DATA 2021'!B81</f>
        <v>0</v>
      </c>
      <c r="C13" s="236">
        <f>'DATA 2021'!C81</f>
        <v>0</v>
      </c>
      <c r="D13" s="276">
        <f>'DATA 2021'!D81-'DATA 2021'!B81</f>
        <v>0</v>
      </c>
      <c r="E13" s="277">
        <f>'DATA 2021'!E81-'DATA 2021'!C81</f>
        <v>0</v>
      </c>
      <c r="F13" s="273">
        <f>'DATA 2021'!F81-'DATA 2021'!D81</f>
        <v>0</v>
      </c>
      <c r="G13" s="275">
        <f>'DATA 2021'!G81-'DATA 2021'!E81</f>
        <v>0</v>
      </c>
      <c r="H13" s="241">
        <f>'DATA 2021'!H81-'DATA 2021'!F81</f>
        <v>0</v>
      </c>
      <c r="I13" s="242">
        <f>'DATA 2021'!I81-'DATA 2021'!G81</f>
        <v>0</v>
      </c>
      <c r="J13" s="241">
        <f>'DATA 2021'!J81-'DATA 2021'!H81</f>
        <v>0</v>
      </c>
      <c r="K13" s="242">
        <f>'DATA 2021'!K81-'DATA 2021'!I81</f>
        <v>0</v>
      </c>
      <c r="L13" s="241">
        <f>'DATA 2021'!L81-'DATA 2021'!J81</f>
        <v>0</v>
      </c>
      <c r="M13" s="242">
        <f>'DATA 2021'!M81-'DATA 2021'!K81</f>
        <v>0</v>
      </c>
      <c r="N13" s="241">
        <f>'DATA 2021'!N81-'DATA 2021'!L81</f>
        <v>0</v>
      </c>
      <c r="O13" s="242">
        <f>'DATA 2021'!O81-'DATA 2021'!M81</f>
        <v>0</v>
      </c>
      <c r="P13" s="276">
        <f>'DATA 2021'!P81-'DATA 2021'!N81</f>
        <v>0</v>
      </c>
      <c r="Q13" s="277">
        <f>'DATA 2021'!Q81-'DATA 2021'!O81</f>
        <v>0</v>
      </c>
      <c r="R13" s="276">
        <f>'DATA 2021'!R81-'DATA 2021'!P81</f>
        <v>0</v>
      </c>
      <c r="S13" s="277">
        <f>'DATA 2021'!S81-'DATA 2021'!Q81</f>
        <v>0</v>
      </c>
      <c r="T13" s="273">
        <f>'DATA 2021'!T81-'DATA 2021'!R81</f>
        <v>0</v>
      </c>
      <c r="U13" s="275">
        <f>'DATA 2021'!U81-'DATA 2021'!S81</f>
        <v>0</v>
      </c>
      <c r="V13" s="241">
        <f>'DATA 2021'!V81-'DATA 2021'!T81</f>
        <v>0</v>
      </c>
      <c r="W13" s="242">
        <f>'DATA 2021'!W81-'DATA 2021'!U81</f>
        <v>0</v>
      </c>
      <c r="X13" s="237">
        <f>'DATA 2021'!X81-'DATA 2021'!B81</f>
        <v>0</v>
      </c>
      <c r="Y13" s="240">
        <f>'DATA 2021'!Y81-'DATA 2021'!C81</f>
        <v>0</v>
      </c>
      <c r="Z13" s="233"/>
      <c r="AA13" s="234"/>
      <c r="AB13" s="233"/>
      <c r="AC13" s="234"/>
      <c r="AD13" s="233"/>
      <c r="AE13" s="234"/>
      <c r="AF13" s="233"/>
      <c r="AG13" s="234"/>
      <c r="AH13" s="233"/>
      <c r="AI13" s="234"/>
      <c r="AJ13" s="233"/>
      <c r="AK13" s="234"/>
      <c r="AL13" s="233"/>
      <c r="AM13" s="234"/>
      <c r="AN13" s="233"/>
      <c r="AO13" s="234"/>
      <c r="AP13" s="233"/>
      <c r="AQ13" s="234"/>
      <c r="AR13" s="233"/>
      <c r="AS13" s="234"/>
      <c r="AT13" s="233"/>
      <c r="AU13" s="234"/>
      <c r="AV13" s="233"/>
      <c r="AW13" s="234"/>
      <c r="AX13" s="233"/>
      <c r="AY13" s="234"/>
      <c r="AZ13" s="233"/>
      <c r="BA13" s="234"/>
      <c r="BB13" s="233"/>
      <c r="BC13" s="234"/>
      <c r="BD13" s="233"/>
      <c r="BE13" s="234"/>
      <c r="BF13" s="233"/>
      <c r="BG13" s="234"/>
      <c r="BH13" s="233"/>
      <c r="BI13" s="234"/>
      <c r="BJ13" s="233"/>
      <c r="BK13" s="234"/>
    </row>
    <row r="14" spans="1:63" ht="21" customHeight="1">
      <c r="A14" s="114">
        <v>12</v>
      </c>
      <c r="B14" s="235">
        <f>'DATA 2021'!B82</f>
        <v>0</v>
      </c>
      <c r="C14" s="236">
        <f>'DATA 2021'!C82</f>
        <v>0</v>
      </c>
      <c r="D14" s="276">
        <f>'DATA 2021'!D82-'DATA 2021'!B82</f>
        <v>0</v>
      </c>
      <c r="E14" s="277">
        <f>'DATA 2021'!E82-'DATA 2021'!C82</f>
        <v>0</v>
      </c>
      <c r="F14" s="273">
        <f>'DATA 2021'!F82-'DATA 2021'!D82</f>
        <v>0</v>
      </c>
      <c r="G14" s="275">
        <f>'DATA 2021'!G82-'DATA 2021'!E82</f>
        <v>0</v>
      </c>
      <c r="H14" s="241">
        <f>'DATA 2021'!H82-'DATA 2021'!F82</f>
        <v>0</v>
      </c>
      <c r="I14" s="242">
        <f>'DATA 2021'!I82-'DATA 2021'!G82</f>
        <v>0</v>
      </c>
      <c r="J14" s="241">
        <f>'DATA 2021'!J82-'DATA 2021'!H82</f>
        <v>0</v>
      </c>
      <c r="K14" s="242">
        <f>'DATA 2021'!K82-'DATA 2021'!I82</f>
        <v>0</v>
      </c>
      <c r="L14" s="241">
        <f>'DATA 2021'!L82-'DATA 2021'!J82</f>
        <v>0</v>
      </c>
      <c r="M14" s="242">
        <f>'DATA 2021'!M82-'DATA 2021'!K82</f>
        <v>0</v>
      </c>
      <c r="N14" s="241">
        <f>'DATA 2021'!N82-'DATA 2021'!L82</f>
        <v>0</v>
      </c>
      <c r="O14" s="242">
        <f>'DATA 2021'!O82-'DATA 2021'!M82</f>
        <v>0</v>
      </c>
      <c r="P14" s="276">
        <f>'DATA 2021'!P82-'DATA 2021'!N82</f>
        <v>0</v>
      </c>
      <c r="Q14" s="277">
        <f>'DATA 2021'!Q82-'DATA 2021'!O82</f>
        <v>0</v>
      </c>
      <c r="R14" s="276">
        <f>'DATA 2021'!R82-'DATA 2021'!P82</f>
        <v>0</v>
      </c>
      <c r="S14" s="277">
        <f>'DATA 2021'!S82-'DATA 2021'!Q82</f>
        <v>0</v>
      </c>
      <c r="T14" s="273">
        <f>'DATA 2021'!T82-'DATA 2021'!R82</f>
        <v>0</v>
      </c>
      <c r="U14" s="275">
        <f>'DATA 2021'!U82-'DATA 2021'!S82</f>
        <v>0</v>
      </c>
      <c r="V14" s="241">
        <f>'DATA 2021'!V82-'DATA 2021'!T82</f>
        <v>0</v>
      </c>
      <c r="W14" s="242">
        <f>'DATA 2021'!W82-'DATA 2021'!U82</f>
        <v>0</v>
      </c>
      <c r="X14" s="241">
        <f>'DATA 2021'!X82-'DATA 2021'!V82</f>
        <v>0</v>
      </c>
      <c r="Y14" s="242">
        <f>'DATA 2021'!Y82-'DATA 2021'!W82</f>
        <v>0</v>
      </c>
      <c r="Z14" s="237">
        <f>'DATA 2021'!Z82-'DATA 2021'!B82</f>
        <v>0</v>
      </c>
      <c r="AA14" s="240">
        <f>'DATA 2021'!AA82-'DATA 2021'!C82</f>
        <v>0</v>
      </c>
      <c r="AB14" s="233"/>
      <c r="AC14" s="234"/>
      <c r="AD14" s="233"/>
      <c r="AE14" s="234"/>
      <c r="AF14" s="233"/>
      <c r="AG14" s="234"/>
      <c r="AH14" s="233"/>
      <c r="AI14" s="234"/>
      <c r="AJ14" s="233"/>
      <c r="AK14" s="234"/>
      <c r="AL14" s="233"/>
      <c r="AM14" s="234"/>
      <c r="AN14" s="233"/>
      <c r="AO14" s="234"/>
      <c r="AP14" s="233"/>
      <c r="AQ14" s="234"/>
      <c r="AR14" s="233"/>
      <c r="AS14" s="234"/>
      <c r="AT14" s="233"/>
      <c r="AU14" s="234"/>
      <c r="AV14" s="233"/>
      <c r="AW14" s="234"/>
      <c r="AX14" s="233"/>
      <c r="AY14" s="234"/>
      <c r="AZ14" s="233"/>
      <c r="BA14" s="234"/>
      <c r="BB14" s="233"/>
      <c r="BC14" s="234"/>
      <c r="BD14" s="233"/>
      <c r="BE14" s="234"/>
      <c r="BF14" s="233"/>
      <c r="BG14" s="234"/>
      <c r="BH14" s="233"/>
      <c r="BI14" s="234"/>
      <c r="BJ14" s="233"/>
      <c r="BK14" s="234"/>
    </row>
    <row r="15" spans="1:63" ht="21" customHeight="1">
      <c r="A15" s="114">
        <v>13</v>
      </c>
      <c r="B15" s="235">
        <f>'DATA 2021'!B83</f>
        <v>0</v>
      </c>
      <c r="C15" s="236">
        <f>'DATA 2021'!C83</f>
        <v>0</v>
      </c>
      <c r="D15" s="276">
        <f>'DATA 2021'!D83-'DATA 2021'!B83</f>
        <v>0</v>
      </c>
      <c r="E15" s="277">
        <f>'DATA 2021'!E83-'DATA 2021'!C83</f>
        <v>0</v>
      </c>
      <c r="F15" s="273">
        <f>'DATA 2021'!F83-'DATA 2021'!D83</f>
        <v>0</v>
      </c>
      <c r="G15" s="275">
        <f>'DATA 2021'!G83-'DATA 2021'!E83</f>
        <v>0</v>
      </c>
      <c r="H15" s="241">
        <f>'DATA 2021'!H83-'DATA 2021'!F83</f>
        <v>0</v>
      </c>
      <c r="I15" s="242">
        <f>'DATA 2021'!I83-'DATA 2021'!G83</f>
        <v>0</v>
      </c>
      <c r="J15" s="241">
        <f>'DATA 2021'!J83-'DATA 2021'!H83</f>
        <v>0</v>
      </c>
      <c r="K15" s="242">
        <f>'DATA 2021'!K83-'DATA 2021'!I83</f>
        <v>0</v>
      </c>
      <c r="L15" s="241">
        <f>'DATA 2021'!L83-'DATA 2021'!J83</f>
        <v>0</v>
      </c>
      <c r="M15" s="242">
        <f>'DATA 2021'!M83-'DATA 2021'!K83</f>
        <v>0</v>
      </c>
      <c r="N15" s="241">
        <f>'DATA 2021'!N83-'DATA 2021'!L83</f>
        <v>0</v>
      </c>
      <c r="O15" s="242">
        <f>'DATA 2021'!O83-'DATA 2021'!M83</f>
        <v>0</v>
      </c>
      <c r="P15" s="276">
        <f>'DATA 2021'!P83-'DATA 2021'!N83</f>
        <v>0</v>
      </c>
      <c r="Q15" s="277">
        <f>'DATA 2021'!Q83-'DATA 2021'!O83</f>
        <v>0</v>
      </c>
      <c r="R15" s="276">
        <f>'DATA 2021'!R83-'DATA 2021'!P83</f>
        <v>0</v>
      </c>
      <c r="S15" s="277">
        <f>'DATA 2021'!S83-'DATA 2021'!Q83</f>
        <v>0</v>
      </c>
      <c r="T15" s="273">
        <f>'DATA 2021'!T83-'DATA 2021'!R83</f>
        <v>0</v>
      </c>
      <c r="U15" s="275">
        <f>'DATA 2021'!U83-'DATA 2021'!S83</f>
        <v>0</v>
      </c>
      <c r="V15" s="241">
        <f>'DATA 2021'!V83-'DATA 2021'!T83</f>
        <v>0</v>
      </c>
      <c r="W15" s="242">
        <f>'DATA 2021'!W83-'DATA 2021'!U83</f>
        <v>0</v>
      </c>
      <c r="X15" s="241">
        <f>'DATA 2021'!X83-'DATA 2021'!V83</f>
        <v>0</v>
      </c>
      <c r="Y15" s="242">
        <f>'DATA 2021'!Y83-'DATA 2021'!W83</f>
        <v>0</v>
      </c>
      <c r="Z15" s="241">
        <f>'DATA 2021'!Z83-'DATA 2021'!X83</f>
        <v>0</v>
      </c>
      <c r="AA15" s="242">
        <f>'DATA 2021'!AA83-'DATA 2021'!Y83</f>
        <v>0</v>
      </c>
      <c r="AB15" s="237">
        <f>'DATA 2021'!AB83-'DATA 2021'!B83</f>
        <v>0</v>
      </c>
      <c r="AC15" s="240">
        <f>'DATA 2021'!AC83-'DATA 2021'!C83</f>
        <v>0</v>
      </c>
      <c r="AD15" s="233"/>
      <c r="AE15" s="234"/>
      <c r="AF15" s="233"/>
      <c r="AG15" s="234"/>
      <c r="AH15" s="233"/>
      <c r="AI15" s="234"/>
      <c r="AJ15" s="233"/>
      <c r="AK15" s="234"/>
      <c r="AL15" s="233"/>
      <c r="AM15" s="234"/>
      <c r="AN15" s="233"/>
      <c r="AO15" s="234"/>
      <c r="AP15" s="233"/>
      <c r="AQ15" s="234"/>
      <c r="AR15" s="233"/>
      <c r="AS15" s="234"/>
      <c r="AT15" s="233"/>
      <c r="AU15" s="234"/>
      <c r="AV15" s="233"/>
      <c r="AW15" s="234"/>
      <c r="AX15" s="233"/>
      <c r="AY15" s="234"/>
      <c r="AZ15" s="233"/>
      <c r="BA15" s="234"/>
      <c r="BB15" s="233"/>
      <c r="BC15" s="234"/>
      <c r="BD15" s="233"/>
      <c r="BE15" s="234"/>
      <c r="BF15" s="233"/>
      <c r="BG15" s="234"/>
      <c r="BH15" s="233"/>
      <c r="BI15" s="234"/>
      <c r="BJ15" s="233"/>
      <c r="BK15" s="234"/>
    </row>
    <row r="16" spans="1:63" ht="21" customHeight="1">
      <c r="A16" s="114">
        <v>14</v>
      </c>
      <c r="B16" s="235">
        <f>'DATA 2021'!B84</f>
        <v>0</v>
      </c>
      <c r="C16" s="236">
        <f>'DATA 2021'!C84</f>
        <v>0</v>
      </c>
      <c r="D16" s="276">
        <f>'DATA 2021'!D84-'DATA 2021'!B84</f>
        <v>0</v>
      </c>
      <c r="E16" s="277">
        <f>'DATA 2021'!E84-'DATA 2021'!C84</f>
        <v>0</v>
      </c>
      <c r="F16" s="273">
        <f>'DATA 2021'!F84-'DATA 2021'!D84</f>
        <v>0</v>
      </c>
      <c r="G16" s="275">
        <f>'DATA 2021'!G84-'DATA 2021'!E84</f>
        <v>0</v>
      </c>
      <c r="H16" s="241">
        <f>'DATA 2021'!H84-'DATA 2021'!F84</f>
        <v>0</v>
      </c>
      <c r="I16" s="242">
        <f>'DATA 2021'!I84-'DATA 2021'!G84</f>
        <v>0</v>
      </c>
      <c r="J16" s="241">
        <f>'DATA 2021'!J84-'DATA 2021'!H84</f>
        <v>0</v>
      </c>
      <c r="K16" s="242">
        <f>'DATA 2021'!K84-'DATA 2021'!I84</f>
        <v>0</v>
      </c>
      <c r="L16" s="241">
        <f>'DATA 2021'!L84-'DATA 2021'!J84</f>
        <v>0</v>
      </c>
      <c r="M16" s="242">
        <f>'DATA 2021'!M84-'DATA 2021'!K84</f>
        <v>0</v>
      </c>
      <c r="N16" s="241">
        <f>'DATA 2021'!N84-'DATA 2021'!L84</f>
        <v>0</v>
      </c>
      <c r="O16" s="242">
        <f>'DATA 2021'!O84-'DATA 2021'!M84</f>
        <v>0</v>
      </c>
      <c r="P16" s="276">
        <f>'DATA 2021'!P84-'DATA 2021'!N84</f>
        <v>0</v>
      </c>
      <c r="Q16" s="277">
        <f>'DATA 2021'!Q84-'DATA 2021'!O84</f>
        <v>0</v>
      </c>
      <c r="R16" s="276">
        <f>'DATA 2021'!R84-'DATA 2021'!P84</f>
        <v>0</v>
      </c>
      <c r="S16" s="277">
        <f>'DATA 2021'!S84-'DATA 2021'!Q84</f>
        <v>0</v>
      </c>
      <c r="T16" s="273">
        <f>'DATA 2021'!T84-'DATA 2021'!R84</f>
        <v>0</v>
      </c>
      <c r="U16" s="275">
        <f>'DATA 2021'!U84-'DATA 2021'!S84</f>
        <v>0</v>
      </c>
      <c r="V16" s="241">
        <f>'DATA 2021'!V84-'DATA 2021'!T84</f>
        <v>0</v>
      </c>
      <c r="W16" s="242">
        <f>'DATA 2021'!W84-'DATA 2021'!U84</f>
        <v>0</v>
      </c>
      <c r="X16" s="241">
        <f>'DATA 2021'!X84-'DATA 2021'!V84</f>
        <v>0</v>
      </c>
      <c r="Y16" s="242">
        <f>'DATA 2021'!Y84-'DATA 2021'!W84</f>
        <v>0</v>
      </c>
      <c r="Z16" s="241">
        <f>'DATA 2021'!Z84-'DATA 2021'!X84</f>
        <v>0</v>
      </c>
      <c r="AA16" s="242">
        <f>'DATA 2021'!AA84-'DATA 2021'!Y84</f>
        <v>0</v>
      </c>
      <c r="AB16" s="241">
        <f>'DATA 2021'!AB84-'DATA 2021'!Z84</f>
        <v>0</v>
      </c>
      <c r="AC16" s="242">
        <f>'DATA 2021'!AC84-'DATA 2021'!AA84</f>
        <v>0</v>
      </c>
      <c r="AD16" s="237">
        <f>'DATA 2021'!AD84-'DATA 2021'!B84</f>
        <v>0</v>
      </c>
      <c r="AE16" s="240">
        <f>'DATA 2021'!AE84-'DATA 2021'!C84</f>
        <v>0</v>
      </c>
      <c r="AF16" s="233"/>
      <c r="AG16" s="234"/>
      <c r="AH16" s="233"/>
      <c r="AI16" s="234"/>
      <c r="AJ16" s="233"/>
      <c r="AK16" s="234"/>
      <c r="AL16" s="233"/>
      <c r="AM16" s="234"/>
      <c r="AN16" s="233"/>
      <c r="AO16" s="234"/>
      <c r="AP16" s="233"/>
      <c r="AQ16" s="234"/>
      <c r="AR16" s="233"/>
      <c r="AS16" s="234"/>
      <c r="AT16" s="233"/>
      <c r="AU16" s="234"/>
      <c r="AV16" s="233"/>
      <c r="AW16" s="234"/>
      <c r="AX16" s="233"/>
      <c r="AY16" s="234"/>
      <c r="AZ16" s="233"/>
      <c r="BA16" s="234"/>
      <c r="BB16" s="233"/>
      <c r="BC16" s="234"/>
      <c r="BD16" s="233"/>
      <c r="BE16" s="234"/>
      <c r="BF16" s="233"/>
      <c r="BG16" s="234"/>
      <c r="BH16" s="233"/>
      <c r="BI16" s="234"/>
      <c r="BJ16" s="233"/>
      <c r="BK16" s="234"/>
    </row>
    <row r="17" spans="1:63" ht="21" customHeight="1">
      <c r="A17" s="114">
        <v>15</v>
      </c>
      <c r="B17" s="235">
        <f>'DATA 2021'!B85</f>
        <v>0</v>
      </c>
      <c r="C17" s="236">
        <f>'DATA 2021'!C85</f>
        <v>0</v>
      </c>
      <c r="D17" s="276">
        <f>'DATA 2021'!D85-'DATA 2021'!B85</f>
        <v>0</v>
      </c>
      <c r="E17" s="277">
        <f>'DATA 2021'!E85-'DATA 2021'!C85</f>
        <v>0</v>
      </c>
      <c r="F17" s="273">
        <f>'DATA 2021'!F85-'DATA 2021'!D85</f>
        <v>0</v>
      </c>
      <c r="G17" s="275">
        <f>'DATA 2021'!G85-'DATA 2021'!E85</f>
        <v>0</v>
      </c>
      <c r="H17" s="241">
        <f>'DATA 2021'!H85-'DATA 2021'!F85</f>
        <v>0</v>
      </c>
      <c r="I17" s="242">
        <f>'DATA 2021'!I85-'DATA 2021'!G85</f>
        <v>0</v>
      </c>
      <c r="J17" s="241">
        <f>'DATA 2021'!J85-'DATA 2021'!H85</f>
        <v>0</v>
      </c>
      <c r="K17" s="242">
        <f>'DATA 2021'!K85-'DATA 2021'!I85</f>
        <v>0</v>
      </c>
      <c r="L17" s="241">
        <f>'DATA 2021'!L85-'DATA 2021'!J85</f>
        <v>0</v>
      </c>
      <c r="M17" s="242">
        <f>'DATA 2021'!M85-'DATA 2021'!K85</f>
        <v>0</v>
      </c>
      <c r="N17" s="241">
        <f>'DATA 2021'!N85-'DATA 2021'!L85</f>
        <v>0</v>
      </c>
      <c r="O17" s="242">
        <f>'DATA 2021'!O85-'DATA 2021'!M85</f>
        <v>0</v>
      </c>
      <c r="P17" s="276">
        <f>'DATA 2021'!P85-'DATA 2021'!N85</f>
        <v>0</v>
      </c>
      <c r="Q17" s="277">
        <f>'DATA 2021'!Q85-'DATA 2021'!O85</f>
        <v>0</v>
      </c>
      <c r="R17" s="276">
        <f>'DATA 2021'!R85-'DATA 2021'!P85</f>
        <v>0</v>
      </c>
      <c r="S17" s="277">
        <f>'DATA 2021'!S85-'DATA 2021'!Q85</f>
        <v>0</v>
      </c>
      <c r="T17" s="273">
        <f>'DATA 2021'!T85-'DATA 2021'!R85</f>
        <v>0</v>
      </c>
      <c r="U17" s="275">
        <f>'DATA 2021'!U85-'DATA 2021'!S85</f>
        <v>0</v>
      </c>
      <c r="V17" s="241">
        <f>'DATA 2021'!V85-'DATA 2021'!T85</f>
        <v>0</v>
      </c>
      <c r="W17" s="242">
        <f>'DATA 2021'!W85-'DATA 2021'!U85</f>
        <v>0</v>
      </c>
      <c r="X17" s="241">
        <f>'DATA 2021'!X85-'DATA 2021'!V85</f>
        <v>0</v>
      </c>
      <c r="Y17" s="242">
        <f>'DATA 2021'!Y85-'DATA 2021'!W85</f>
        <v>0</v>
      </c>
      <c r="Z17" s="241">
        <f>'DATA 2021'!Z85-'DATA 2021'!X85</f>
        <v>0</v>
      </c>
      <c r="AA17" s="242">
        <f>'DATA 2021'!AA85-'DATA 2021'!Y85</f>
        <v>0</v>
      </c>
      <c r="AB17" s="241">
        <f>'DATA 2021'!AB85-'DATA 2021'!Z85</f>
        <v>0</v>
      </c>
      <c r="AC17" s="242">
        <f>'DATA 2021'!AC85-'DATA 2021'!AA85</f>
        <v>0</v>
      </c>
      <c r="AD17" s="276">
        <f>'DATA 2021'!AD85-'DATA 2021'!AB85</f>
        <v>0</v>
      </c>
      <c r="AE17" s="277">
        <f>'DATA 2021'!AE85-'DATA 2021'!AC85</f>
        <v>0</v>
      </c>
      <c r="AF17" s="237">
        <f>'DATA 2021'!AF85-'DATA 2021'!B85</f>
        <v>0</v>
      </c>
      <c r="AG17" s="240">
        <f>'DATA 2021'!AG85-'DATA 2021'!C85</f>
        <v>0</v>
      </c>
      <c r="AH17" s="233"/>
      <c r="AI17" s="234"/>
      <c r="AJ17" s="233"/>
      <c r="AK17" s="234"/>
      <c r="AL17" s="233"/>
      <c r="AM17" s="234"/>
      <c r="AN17" s="233"/>
      <c r="AO17" s="234"/>
      <c r="AP17" s="233"/>
      <c r="AQ17" s="234"/>
      <c r="AR17" s="233"/>
      <c r="AS17" s="234"/>
      <c r="AT17" s="233"/>
      <c r="AU17" s="234"/>
      <c r="AV17" s="233"/>
      <c r="AW17" s="234"/>
      <c r="AX17" s="233"/>
      <c r="AY17" s="234"/>
      <c r="AZ17" s="233"/>
      <c r="BA17" s="234"/>
      <c r="BB17" s="233"/>
      <c r="BC17" s="234"/>
      <c r="BD17" s="233"/>
      <c r="BE17" s="234"/>
      <c r="BF17" s="233"/>
      <c r="BG17" s="234"/>
      <c r="BH17" s="233"/>
      <c r="BI17" s="234"/>
      <c r="BJ17" s="233"/>
      <c r="BK17" s="234"/>
    </row>
    <row r="18" spans="1:63" ht="21" customHeight="1">
      <c r="A18" s="114">
        <v>16</v>
      </c>
      <c r="B18" s="235">
        <f>'DATA 2021'!B86</f>
        <v>0</v>
      </c>
      <c r="C18" s="236">
        <f>'DATA 2021'!C86</f>
        <v>0</v>
      </c>
      <c r="D18" s="276">
        <f>'DATA 2021'!D86-'DATA 2021'!B86</f>
        <v>0</v>
      </c>
      <c r="E18" s="277">
        <f>'DATA 2021'!E86-'DATA 2021'!C86</f>
        <v>0</v>
      </c>
      <c r="F18" s="273">
        <f>'DATA 2021'!F86-'DATA 2021'!D86</f>
        <v>0</v>
      </c>
      <c r="G18" s="275">
        <f>'DATA 2021'!G86-'DATA 2021'!E86</f>
        <v>0</v>
      </c>
      <c r="H18" s="241">
        <f>'DATA 2021'!H86-'DATA 2021'!F86</f>
        <v>0</v>
      </c>
      <c r="I18" s="242">
        <f>'DATA 2021'!I86-'DATA 2021'!G86</f>
        <v>0</v>
      </c>
      <c r="J18" s="241">
        <f>'DATA 2021'!J86-'DATA 2021'!H86</f>
        <v>0</v>
      </c>
      <c r="K18" s="242">
        <f>'DATA 2021'!K86-'DATA 2021'!I86</f>
        <v>0</v>
      </c>
      <c r="L18" s="241">
        <f>'DATA 2021'!L86-'DATA 2021'!J86</f>
        <v>0</v>
      </c>
      <c r="M18" s="242">
        <f>'DATA 2021'!M86-'DATA 2021'!K86</f>
        <v>0</v>
      </c>
      <c r="N18" s="241">
        <f>'DATA 2021'!N86-'DATA 2021'!L86</f>
        <v>0</v>
      </c>
      <c r="O18" s="242">
        <f>'DATA 2021'!O86-'DATA 2021'!M86</f>
        <v>0</v>
      </c>
      <c r="P18" s="276">
        <f>'DATA 2021'!P86-'DATA 2021'!N86</f>
        <v>0</v>
      </c>
      <c r="Q18" s="277">
        <f>'DATA 2021'!Q86-'DATA 2021'!O86</f>
        <v>0</v>
      </c>
      <c r="R18" s="276">
        <f>'DATA 2021'!R86-'DATA 2021'!P86</f>
        <v>0</v>
      </c>
      <c r="S18" s="277">
        <f>'DATA 2021'!S86-'DATA 2021'!Q86</f>
        <v>0</v>
      </c>
      <c r="T18" s="273">
        <f>'DATA 2021'!T86-'DATA 2021'!R86</f>
        <v>0</v>
      </c>
      <c r="U18" s="275">
        <f>'DATA 2021'!U86-'DATA 2021'!S86</f>
        <v>0</v>
      </c>
      <c r="V18" s="241">
        <f>'DATA 2021'!V86-'DATA 2021'!T86</f>
        <v>0</v>
      </c>
      <c r="W18" s="242">
        <f>'DATA 2021'!W86-'DATA 2021'!U86</f>
        <v>0</v>
      </c>
      <c r="X18" s="241">
        <f>'DATA 2021'!X86-'DATA 2021'!V86</f>
        <v>0</v>
      </c>
      <c r="Y18" s="242">
        <f>'DATA 2021'!Y86-'DATA 2021'!W86</f>
        <v>0</v>
      </c>
      <c r="Z18" s="241">
        <f>'DATA 2021'!Z86-'DATA 2021'!X86</f>
        <v>0</v>
      </c>
      <c r="AA18" s="242">
        <f>'DATA 2021'!AA86-'DATA 2021'!Y86</f>
        <v>0</v>
      </c>
      <c r="AB18" s="241">
        <f>'DATA 2021'!AB86-'DATA 2021'!Z86</f>
        <v>0</v>
      </c>
      <c r="AC18" s="242">
        <f>'DATA 2021'!AC86-'DATA 2021'!AA86</f>
        <v>0</v>
      </c>
      <c r="AD18" s="276">
        <f>'DATA 2021'!AD86-'DATA 2021'!AB86</f>
        <v>0</v>
      </c>
      <c r="AE18" s="277">
        <f>'DATA 2021'!AE86-'DATA 2021'!AC86</f>
        <v>0</v>
      </c>
      <c r="AF18" s="276">
        <f>'DATA 2021'!AF86-'DATA 2021'!AD86</f>
        <v>0</v>
      </c>
      <c r="AG18" s="277">
        <f>'DATA 2021'!AG86-'DATA 2021'!AE86</f>
        <v>0</v>
      </c>
      <c r="AH18" s="237">
        <f>'DATA 2021'!AH86-'DATA 2021'!B86</f>
        <v>0</v>
      </c>
      <c r="AI18" s="240">
        <f>'DATA 2021'!AI86-'DATA 2021'!C86</f>
        <v>0</v>
      </c>
      <c r="AJ18" s="233"/>
      <c r="AK18" s="234"/>
      <c r="AL18" s="233"/>
      <c r="AM18" s="234"/>
      <c r="AN18" s="233"/>
      <c r="AO18" s="234"/>
      <c r="AP18" s="233"/>
      <c r="AQ18" s="234"/>
      <c r="AR18" s="233"/>
      <c r="AS18" s="234"/>
      <c r="AT18" s="233"/>
      <c r="AU18" s="234"/>
      <c r="AV18" s="233"/>
      <c r="AW18" s="234"/>
      <c r="AX18" s="233"/>
      <c r="AY18" s="234"/>
      <c r="AZ18" s="233"/>
      <c r="BA18" s="234"/>
      <c r="BB18" s="233"/>
      <c r="BC18" s="234"/>
      <c r="BD18" s="233"/>
      <c r="BE18" s="234"/>
      <c r="BF18" s="233"/>
      <c r="BG18" s="234"/>
      <c r="BH18" s="233"/>
      <c r="BI18" s="234"/>
      <c r="BJ18" s="233"/>
      <c r="BK18" s="234"/>
    </row>
    <row r="19" spans="1:63" ht="21" customHeight="1">
      <c r="A19" s="114">
        <v>17</v>
      </c>
      <c r="B19" s="235">
        <f>'DATA 2021'!B87</f>
        <v>0</v>
      </c>
      <c r="C19" s="236">
        <f>'DATA 2021'!C87</f>
        <v>0</v>
      </c>
      <c r="D19" s="276">
        <f>'DATA 2021'!D87-'DATA 2021'!B87</f>
        <v>0</v>
      </c>
      <c r="E19" s="277">
        <f>'DATA 2021'!E87-'DATA 2021'!C87</f>
        <v>0</v>
      </c>
      <c r="F19" s="273">
        <f>'DATA 2021'!F87-'DATA 2021'!D87</f>
        <v>0</v>
      </c>
      <c r="G19" s="275">
        <f>'DATA 2021'!G87-'DATA 2021'!E87</f>
        <v>0</v>
      </c>
      <c r="H19" s="241">
        <f>'DATA 2021'!H87-'DATA 2021'!F87</f>
        <v>0</v>
      </c>
      <c r="I19" s="242">
        <f>'DATA 2021'!I87-'DATA 2021'!G87</f>
        <v>0</v>
      </c>
      <c r="J19" s="241">
        <f>'DATA 2021'!J87-'DATA 2021'!H87</f>
        <v>0</v>
      </c>
      <c r="K19" s="242">
        <f>'DATA 2021'!K87-'DATA 2021'!I87</f>
        <v>0</v>
      </c>
      <c r="L19" s="241">
        <f>'DATA 2021'!L87-'DATA 2021'!J87</f>
        <v>0</v>
      </c>
      <c r="M19" s="242">
        <f>'DATA 2021'!M87-'DATA 2021'!K87</f>
        <v>0</v>
      </c>
      <c r="N19" s="241">
        <f>'DATA 2021'!N87-'DATA 2021'!L87</f>
        <v>0</v>
      </c>
      <c r="O19" s="242">
        <f>'DATA 2021'!O87-'DATA 2021'!M87</f>
        <v>0</v>
      </c>
      <c r="P19" s="276">
        <f>'DATA 2021'!P87-'DATA 2021'!N87</f>
        <v>0</v>
      </c>
      <c r="Q19" s="277">
        <f>'DATA 2021'!Q87-'DATA 2021'!O87</f>
        <v>0</v>
      </c>
      <c r="R19" s="276">
        <f>'DATA 2021'!R87-'DATA 2021'!P87</f>
        <v>0</v>
      </c>
      <c r="S19" s="277">
        <f>'DATA 2021'!S87-'DATA 2021'!Q87</f>
        <v>0</v>
      </c>
      <c r="T19" s="273">
        <f>'DATA 2021'!T87-'DATA 2021'!R87</f>
        <v>0</v>
      </c>
      <c r="U19" s="275">
        <f>'DATA 2021'!U87-'DATA 2021'!S87</f>
        <v>0</v>
      </c>
      <c r="V19" s="241">
        <f>'DATA 2021'!V87-'DATA 2021'!T87</f>
        <v>0</v>
      </c>
      <c r="W19" s="242">
        <f>'DATA 2021'!W87-'DATA 2021'!U87</f>
        <v>0</v>
      </c>
      <c r="X19" s="241">
        <f>'DATA 2021'!X87-'DATA 2021'!V87</f>
        <v>0</v>
      </c>
      <c r="Y19" s="242">
        <f>'DATA 2021'!Y87-'DATA 2021'!W87</f>
        <v>0</v>
      </c>
      <c r="Z19" s="241">
        <f>'DATA 2021'!Z87-'DATA 2021'!X87</f>
        <v>0</v>
      </c>
      <c r="AA19" s="242">
        <f>'DATA 2021'!AA87-'DATA 2021'!Y87</f>
        <v>0</v>
      </c>
      <c r="AB19" s="241">
        <f>'DATA 2021'!AB87-'DATA 2021'!Z87</f>
        <v>0</v>
      </c>
      <c r="AC19" s="242">
        <f>'DATA 2021'!AC87-'DATA 2021'!AA87</f>
        <v>0</v>
      </c>
      <c r="AD19" s="276">
        <f>'DATA 2021'!AD87-'DATA 2021'!AB87</f>
        <v>0</v>
      </c>
      <c r="AE19" s="277">
        <f>'DATA 2021'!AE87-'DATA 2021'!AC87</f>
        <v>0</v>
      </c>
      <c r="AF19" s="276">
        <f>'DATA 2021'!AF87-'DATA 2021'!AD87</f>
        <v>0</v>
      </c>
      <c r="AG19" s="277">
        <f>'DATA 2021'!AG87-'DATA 2021'!AE87</f>
        <v>0</v>
      </c>
      <c r="AH19" s="273">
        <f>'DATA 2021'!AH87-'DATA 2021'!AF87</f>
        <v>0</v>
      </c>
      <c r="AI19" s="275">
        <f>'DATA 2021'!AI87-'DATA 2021'!AG87</f>
        <v>0</v>
      </c>
      <c r="AJ19" s="237">
        <f>'DATA 2021'!AJ87-'DATA 2021'!B87</f>
        <v>0</v>
      </c>
      <c r="AK19" s="240">
        <f>'DATA 2021'!AK87-'DATA 2021'!C87</f>
        <v>0</v>
      </c>
      <c r="AL19" s="233"/>
      <c r="AM19" s="234"/>
      <c r="AN19" s="233"/>
      <c r="AO19" s="234"/>
      <c r="AP19" s="233"/>
      <c r="AQ19" s="234"/>
      <c r="AR19" s="233"/>
      <c r="AS19" s="234"/>
      <c r="AT19" s="233"/>
      <c r="AU19" s="234"/>
      <c r="AV19" s="233"/>
      <c r="AW19" s="234"/>
      <c r="AX19" s="233"/>
      <c r="AY19" s="234"/>
      <c r="AZ19" s="233"/>
      <c r="BA19" s="234"/>
      <c r="BB19" s="233"/>
      <c r="BC19" s="234"/>
      <c r="BD19" s="233"/>
      <c r="BE19" s="234"/>
      <c r="BF19" s="233"/>
      <c r="BG19" s="234"/>
      <c r="BH19" s="233"/>
      <c r="BI19" s="234"/>
      <c r="BJ19" s="233"/>
      <c r="BK19" s="234"/>
    </row>
    <row r="20" spans="1:63" ht="21" customHeight="1">
      <c r="A20" s="114">
        <v>18</v>
      </c>
      <c r="B20" s="235">
        <f>'DATA 2021'!B88</f>
        <v>0</v>
      </c>
      <c r="C20" s="236">
        <f>'DATA 2021'!C88</f>
        <v>0</v>
      </c>
      <c r="D20" s="276">
        <f>'DATA 2021'!D88-'DATA 2021'!B88</f>
        <v>0</v>
      </c>
      <c r="E20" s="277">
        <f>'DATA 2021'!E88-'DATA 2021'!C88</f>
        <v>0</v>
      </c>
      <c r="F20" s="273">
        <f>'DATA 2021'!F88-'DATA 2021'!D88</f>
        <v>0</v>
      </c>
      <c r="G20" s="275">
        <f>'DATA 2021'!G88-'DATA 2021'!E88</f>
        <v>0</v>
      </c>
      <c r="H20" s="241">
        <f>'DATA 2021'!H88-'DATA 2021'!F88</f>
        <v>0</v>
      </c>
      <c r="I20" s="242">
        <f>'DATA 2021'!I88-'DATA 2021'!G88</f>
        <v>0</v>
      </c>
      <c r="J20" s="241">
        <f>'DATA 2021'!J88-'DATA 2021'!H88</f>
        <v>0</v>
      </c>
      <c r="K20" s="242">
        <f>'DATA 2021'!K88-'DATA 2021'!I88</f>
        <v>0</v>
      </c>
      <c r="L20" s="241">
        <f>'DATA 2021'!L88-'DATA 2021'!J88</f>
        <v>0</v>
      </c>
      <c r="M20" s="242">
        <f>'DATA 2021'!M88-'DATA 2021'!K88</f>
        <v>0</v>
      </c>
      <c r="N20" s="241">
        <f>'DATA 2021'!N88-'DATA 2021'!L88</f>
        <v>0</v>
      </c>
      <c r="O20" s="242">
        <f>'DATA 2021'!O88-'DATA 2021'!M88</f>
        <v>0</v>
      </c>
      <c r="P20" s="276">
        <f>'DATA 2021'!P88-'DATA 2021'!N88</f>
        <v>0</v>
      </c>
      <c r="Q20" s="277">
        <f>'DATA 2021'!Q88-'DATA 2021'!O88</f>
        <v>0</v>
      </c>
      <c r="R20" s="276">
        <f>'DATA 2021'!R88-'DATA 2021'!P88</f>
        <v>0</v>
      </c>
      <c r="S20" s="277">
        <f>'DATA 2021'!S88-'DATA 2021'!Q88</f>
        <v>0</v>
      </c>
      <c r="T20" s="273">
        <f>'DATA 2021'!T88-'DATA 2021'!R88</f>
        <v>0</v>
      </c>
      <c r="U20" s="275">
        <f>'DATA 2021'!U88-'DATA 2021'!S88</f>
        <v>0</v>
      </c>
      <c r="V20" s="241">
        <f>'DATA 2021'!V88-'DATA 2021'!T88</f>
        <v>0</v>
      </c>
      <c r="W20" s="242">
        <f>'DATA 2021'!W88-'DATA 2021'!U88</f>
        <v>0</v>
      </c>
      <c r="X20" s="241">
        <f>'DATA 2021'!X88-'DATA 2021'!V88</f>
        <v>0</v>
      </c>
      <c r="Y20" s="242">
        <f>'DATA 2021'!Y88-'DATA 2021'!W88</f>
        <v>0</v>
      </c>
      <c r="Z20" s="241">
        <f>'DATA 2021'!Z88-'DATA 2021'!X88</f>
        <v>0</v>
      </c>
      <c r="AA20" s="242">
        <f>'DATA 2021'!AA88-'DATA 2021'!Y88</f>
        <v>0</v>
      </c>
      <c r="AB20" s="241">
        <f>'DATA 2021'!AB88-'DATA 2021'!Z88</f>
        <v>0</v>
      </c>
      <c r="AC20" s="242">
        <f>'DATA 2021'!AC88-'DATA 2021'!AA88</f>
        <v>0</v>
      </c>
      <c r="AD20" s="276">
        <f>'DATA 2021'!AD88-'DATA 2021'!AB88</f>
        <v>0</v>
      </c>
      <c r="AE20" s="277">
        <f>'DATA 2021'!AE88-'DATA 2021'!AC88</f>
        <v>0</v>
      </c>
      <c r="AF20" s="276">
        <f>'DATA 2021'!AF88-'DATA 2021'!AD88</f>
        <v>0</v>
      </c>
      <c r="AG20" s="277">
        <f>'DATA 2021'!AG88-'DATA 2021'!AE88</f>
        <v>0</v>
      </c>
      <c r="AH20" s="273">
        <f>'DATA 2021'!AH88-'DATA 2021'!AF88</f>
        <v>0</v>
      </c>
      <c r="AI20" s="275">
        <f>'DATA 2021'!AI88-'DATA 2021'!AG88</f>
        <v>0</v>
      </c>
      <c r="AJ20" s="241">
        <f>'DATA 2021'!AJ88-'DATA 2021'!AH88</f>
        <v>0</v>
      </c>
      <c r="AK20" s="242">
        <f>'DATA 2021'!AK88-'DATA 2021'!AI88</f>
        <v>0</v>
      </c>
      <c r="AL20" s="237">
        <f>'DATA 2021'!AL88-'DATA 2021'!B88</f>
        <v>0</v>
      </c>
      <c r="AM20" s="240">
        <f>'DATA 2021'!AM88-'DATA 2021'!C88</f>
        <v>0</v>
      </c>
      <c r="AN20" s="233"/>
      <c r="AO20" s="234"/>
      <c r="AP20" s="233"/>
      <c r="AQ20" s="234"/>
      <c r="AR20" s="233"/>
      <c r="AS20" s="234"/>
      <c r="AT20" s="233"/>
      <c r="AU20" s="234"/>
      <c r="AV20" s="233"/>
      <c r="AW20" s="234"/>
      <c r="AX20" s="233"/>
      <c r="AY20" s="234"/>
      <c r="AZ20" s="233"/>
      <c r="BA20" s="234"/>
      <c r="BB20" s="233"/>
      <c r="BC20" s="234"/>
      <c r="BD20" s="233"/>
      <c r="BE20" s="234"/>
      <c r="BF20" s="233"/>
      <c r="BG20" s="234"/>
      <c r="BH20" s="233"/>
      <c r="BI20" s="234"/>
      <c r="BJ20" s="233"/>
      <c r="BK20" s="234"/>
    </row>
    <row r="21" spans="1:63" ht="21" customHeight="1">
      <c r="A21" s="114">
        <v>19</v>
      </c>
      <c r="B21" s="235">
        <f>'DATA 2021'!B89</f>
        <v>0</v>
      </c>
      <c r="C21" s="236">
        <f>'DATA 2021'!C89</f>
        <v>0</v>
      </c>
      <c r="D21" s="276">
        <f>'DATA 2021'!D89-'DATA 2021'!B89</f>
        <v>0</v>
      </c>
      <c r="E21" s="277">
        <f>'DATA 2021'!E89-'DATA 2021'!C89</f>
        <v>0</v>
      </c>
      <c r="F21" s="273">
        <f>'DATA 2021'!F89-'DATA 2021'!D89</f>
        <v>0</v>
      </c>
      <c r="G21" s="275">
        <f>'DATA 2021'!G89-'DATA 2021'!E89</f>
        <v>0</v>
      </c>
      <c r="H21" s="241">
        <f>'DATA 2021'!H89-'DATA 2021'!F89</f>
        <v>0</v>
      </c>
      <c r="I21" s="242">
        <f>'DATA 2021'!I89-'DATA 2021'!G89</f>
        <v>0</v>
      </c>
      <c r="J21" s="241">
        <f>'DATA 2021'!J89-'DATA 2021'!H89</f>
        <v>0</v>
      </c>
      <c r="K21" s="242">
        <f>'DATA 2021'!K89-'DATA 2021'!I89</f>
        <v>0</v>
      </c>
      <c r="L21" s="241">
        <f>'DATA 2021'!L89-'DATA 2021'!J89</f>
        <v>0</v>
      </c>
      <c r="M21" s="242">
        <f>'DATA 2021'!M89-'DATA 2021'!K89</f>
        <v>0</v>
      </c>
      <c r="N21" s="241">
        <f>'DATA 2021'!N89-'DATA 2021'!L89</f>
        <v>0</v>
      </c>
      <c r="O21" s="242">
        <f>'DATA 2021'!O89-'DATA 2021'!M89</f>
        <v>0</v>
      </c>
      <c r="P21" s="276">
        <f>'DATA 2021'!P89-'DATA 2021'!N89</f>
        <v>0</v>
      </c>
      <c r="Q21" s="277">
        <f>'DATA 2021'!Q89-'DATA 2021'!O89</f>
        <v>0</v>
      </c>
      <c r="R21" s="276">
        <f>'DATA 2021'!R89-'DATA 2021'!P89</f>
        <v>0</v>
      </c>
      <c r="S21" s="277">
        <f>'DATA 2021'!S89-'DATA 2021'!Q89</f>
        <v>0</v>
      </c>
      <c r="T21" s="273">
        <f>'DATA 2021'!T89-'DATA 2021'!R89</f>
        <v>0</v>
      </c>
      <c r="U21" s="275">
        <f>'DATA 2021'!U89-'DATA 2021'!S89</f>
        <v>0</v>
      </c>
      <c r="V21" s="241">
        <f>'DATA 2021'!V89-'DATA 2021'!T89</f>
        <v>0</v>
      </c>
      <c r="W21" s="242">
        <f>'DATA 2021'!W89-'DATA 2021'!U89</f>
        <v>0</v>
      </c>
      <c r="X21" s="241">
        <f>'DATA 2021'!X89-'DATA 2021'!V89</f>
        <v>0</v>
      </c>
      <c r="Y21" s="242">
        <f>'DATA 2021'!Y89-'DATA 2021'!W89</f>
        <v>0</v>
      </c>
      <c r="Z21" s="241">
        <f>'DATA 2021'!Z89-'DATA 2021'!X89</f>
        <v>0</v>
      </c>
      <c r="AA21" s="242">
        <f>'DATA 2021'!AA89-'DATA 2021'!Y89</f>
        <v>0</v>
      </c>
      <c r="AB21" s="241">
        <f>'DATA 2021'!AB89-'DATA 2021'!Z89</f>
        <v>0</v>
      </c>
      <c r="AC21" s="242">
        <f>'DATA 2021'!AC89-'DATA 2021'!AA89</f>
        <v>0</v>
      </c>
      <c r="AD21" s="276">
        <f>'DATA 2021'!AD89-'DATA 2021'!AB89</f>
        <v>0</v>
      </c>
      <c r="AE21" s="277">
        <f>'DATA 2021'!AE89-'DATA 2021'!AC89</f>
        <v>0</v>
      </c>
      <c r="AF21" s="276">
        <f>'DATA 2021'!AF89-'DATA 2021'!AD89</f>
        <v>0</v>
      </c>
      <c r="AG21" s="277">
        <f>'DATA 2021'!AG89-'DATA 2021'!AE89</f>
        <v>0</v>
      </c>
      <c r="AH21" s="273">
        <f>'DATA 2021'!AH89-'DATA 2021'!AF89</f>
        <v>0</v>
      </c>
      <c r="AI21" s="275">
        <f>'DATA 2021'!AI89-'DATA 2021'!AG89</f>
        <v>0</v>
      </c>
      <c r="AJ21" s="241">
        <f>'DATA 2021'!AJ89-'DATA 2021'!AH89</f>
        <v>0</v>
      </c>
      <c r="AK21" s="242">
        <f>'DATA 2021'!AK89-'DATA 2021'!AI89</f>
        <v>0</v>
      </c>
      <c r="AL21" s="241">
        <f>'DATA 2021'!AL89-'DATA 2021'!AJ89</f>
        <v>0</v>
      </c>
      <c r="AM21" s="242">
        <f>'DATA 2021'!AM89-'DATA 2021'!AK89</f>
        <v>0</v>
      </c>
      <c r="AN21" s="237">
        <f>'DATA 2021'!AN89-'DATA 2021'!B89</f>
        <v>0</v>
      </c>
      <c r="AO21" s="240">
        <f>'DATA 2021'!AO89-'DATA 2021'!C89</f>
        <v>0</v>
      </c>
      <c r="AP21" s="233"/>
      <c r="AQ21" s="234"/>
      <c r="AR21" s="233"/>
      <c r="AS21" s="234"/>
      <c r="AT21" s="233"/>
      <c r="AU21" s="234"/>
      <c r="AV21" s="233"/>
      <c r="AW21" s="234"/>
      <c r="AX21" s="233"/>
      <c r="AY21" s="234"/>
      <c r="AZ21" s="233"/>
      <c r="BA21" s="234"/>
      <c r="BB21" s="233"/>
      <c r="BC21" s="234"/>
      <c r="BD21" s="233"/>
      <c r="BE21" s="234"/>
      <c r="BF21" s="233"/>
      <c r="BG21" s="234"/>
      <c r="BH21" s="233"/>
      <c r="BI21" s="234"/>
      <c r="BJ21" s="233"/>
      <c r="BK21" s="234"/>
    </row>
    <row r="22" spans="1:63" ht="21" customHeight="1">
      <c r="A22" s="114">
        <v>20</v>
      </c>
      <c r="B22" s="235">
        <f>'DATA 2021'!B90</f>
        <v>0</v>
      </c>
      <c r="C22" s="236">
        <f>'DATA 2021'!C90</f>
        <v>0</v>
      </c>
      <c r="D22" s="276">
        <f>'DATA 2021'!D90-'DATA 2021'!B90</f>
        <v>0</v>
      </c>
      <c r="E22" s="277">
        <f>'DATA 2021'!E90-'DATA 2021'!C90</f>
        <v>0</v>
      </c>
      <c r="F22" s="273">
        <f>'DATA 2021'!F90-'DATA 2021'!D90</f>
        <v>0</v>
      </c>
      <c r="G22" s="275">
        <f>'DATA 2021'!G90-'DATA 2021'!E90</f>
        <v>0</v>
      </c>
      <c r="H22" s="241">
        <f>'DATA 2021'!H90-'DATA 2021'!F90</f>
        <v>0</v>
      </c>
      <c r="I22" s="242">
        <f>'DATA 2021'!I90-'DATA 2021'!G90</f>
        <v>0</v>
      </c>
      <c r="J22" s="241">
        <f>'DATA 2021'!J90-'DATA 2021'!H90</f>
        <v>0</v>
      </c>
      <c r="K22" s="242">
        <f>'DATA 2021'!K90-'DATA 2021'!I90</f>
        <v>0</v>
      </c>
      <c r="L22" s="241">
        <f>'DATA 2021'!L90-'DATA 2021'!J90</f>
        <v>0</v>
      </c>
      <c r="M22" s="242">
        <f>'DATA 2021'!M90-'DATA 2021'!K90</f>
        <v>0</v>
      </c>
      <c r="N22" s="241">
        <f>'DATA 2021'!N90-'DATA 2021'!L90</f>
        <v>0</v>
      </c>
      <c r="O22" s="242">
        <f>'DATA 2021'!O90-'DATA 2021'!M90</f>
        <v>0</v>
      </c>
      <c r="P22" s="276">
        <f>'DATA 2021'!P90-'DATA 2021'!N90</f>
        <v>0</v>
      </c>
      <c r="Q22" s="277">
        <f>'DATA 2021'!Q90-'DATA 2021'!O90</f>
        <v>0</v>
      </c>
      <c r="R22" s="276">
        <f>'DATA 2021'!R90-'DATA 2021'!P90</f>
        <v>0</v>
      </c>
      <c r="S22" s="277">
        <f>'DATA 2021'!S90-'DATA 2021'!Q90</f>
        <v>0</v>
      </c>
      <c r="T22" s="273">
        <f>'DATA 2021'!T90-'DATA 2021'!R90</f>
        <v>0</v>
      </c>
      <c r="U22" s="275">
        <f>'DATA 2021'!U90-'DATA 2021'!S90</f>
        <v>0</v>
      </c>
      <c r="V22" s="241">
        <f>'DATA 2021'!V90-'DATA 2021'!T90</f>
        <v>0</v>
      </c>
      <c r="W22" s="242">
        <f>'DATA 2021'!W90-'DATA 2021'!U90</f>
        <v>0</v>
      </c>
      <c r="X22" s="241">
        <f>'DATA 2021'!X90-'DATA 2021'!V90</f>
        <v>0</v>
      </c>
      <c r="Y22" s="242">
        <f>'DATA 2021'!Y90-'DATA 2021'!W90</f>
        <v>0</v>
      </c>
      <c r="Z22" s="241">
        <f>'DATA 2021'!Z90-'DATA 2021'!X90</f>
        <v>0</v>
      </c>
      <c r="AA22" s="242">
        <f>'DATA 2021'!AA90-'DATA 2021'!Y90</f>
        <v>0</v>
      </c>
      <c r="AB22" s="241">
        <f>'DATA 2021'!AB90-'DATA 2021'!Z90</f>
        <v>0</v>
      </c>
      <c r="AC22" s="242">
        <f>'DATA 2021'!AC90-'DATA 2021'!AA90</f>
        <v>0</v>
      </c>
      <c r="AD22" s="276">
        <f>'DATA 2021'!AD90-'DATA 2021'!AB90</f>
        <v>0</v>
      </c>
      <c r="AE22" s="277">
        <f>'DATA 2021'!AE90-'DATA 2021'!AC90</f>
        <v>0</v>
      </c>
      <c r="AF22" s="276">
        <f>'DATA 2021'!AF90-'DATA 2021'!AD90</f>
        <v>0</v>
      </c>
      <c r="AG22" s="277">
        <f>'DATA 2021'!AG90-'DATA 2021'!AE90</f>
        <v>0</v>
      </c>
      <c r="AH22" s="273">
        <f>'DATA 2021'!AH90-'DATA 2021'!AF90</f>
        <v>0</v>
      </c>
      <c r="AI22" s="275">
        <f>'DATA 2021'!AI90-'DATA 2021'!AG90</f>
        <v>0</v>
      </c>
      <c r="AJ22" s="241">
        <f>'DATA 2021'!AJ90-'DATA 2021'!AH90</f>
        <v>0</v>
      </c>
      <c r="AK22" s="242">
        <f>'DATA 2021'!AK90-'DATA 2021'!AI90</f>
        <v>0</v>
      </c>
      <c r="AL22" s="241">
        <f>'DATA 2021'!AL90-'DATA 2021'!AJ90</f>
        <v>0</v>
      </c>
      <c r="AM22" s="242">
        <f>'DATA 2021'!AM90-'DATA 2021'!AK90</f>
        <v>0</v>
      </c>
      <c r="AN22" s="241">
        <f>'DATA 2021'!AN90-'DATA 2021'!AL90</f>
        <v>0</v>
      </c>
      <c r="AO22" s="242">
        <f>'DATA 2021'!AO90-'DATA 2021'!AM90</f>
        <v>0</v>
      </c>
      <c r="AP22" s="237">
        <f>'DATA 2021'!AP90-'DATA 2021'!B90</f>
        <v>0</v>
      </c>
      <c r="AQ22" s="240">
        <f>'DATA 2021'!AQ90-'DATA 2021'!C90</f>
        <v>0</v>
      </c>
      <c r="AR22" s="233"/>
      <c r="AS22" s="234"/>
      <c r="AT22" s="233"/>
      <c r="AU22" s="234"/>
      <c r="AV22" s="233"/>
      <c r="AW22" s="234"/>
      <c r="AX22" s="233"/>
      <c r="AY22" s="234"/>
      <c r="AZ22" s="233"/>
      <c r="BA22" s="234"/>
      <c r="BB22" s="233"/>
      <c r="BC22" s="234"/>
      <c r="BD22" s="233"/>
      <c r="BE22" s="234"/>
      <c r="BF22" s="233"/>
      <c r="BG22" s="234"/>
      <c r="BH22" s="233"/>
      <c r="BI22" s="234"/>
      <c r="BJ22" s="233"/>
      <c r="BK22" s="234"/>
    </row>
    <row r="23" spans="1:63" ht="21" customHeight="1">
      <c r="A23" s="114">
        <v>21</v>
      </c>
      <c r="B23" s="235">
        <f>'DATA 2021'!B91</f>
        <v>0</v>
      </c>
      <c r="C23" s="236">
        <f>'DATA 2021'!C91</f>
        <v>0</v>
      </c>
      <c r="D23" s="276">
        <f>'DATA 2021'!D91-'DATA 2021'!B91</f>
        <v>0</v>
      </c>
      <c r="E23" s="277">
        <f>'DATA 2021'!E91-'DATA 2021'!C91</f>
        <v>0</v>
      </c>
      <c r="F23" s="273">
        <f>'DATA 2021'!F91-'DATA 2021'!D91</f>
        <v>0</v>
      </c>
      <c r="G23" s="275">
        <f>'DATA 2021'!G91-'DATA 2021'!E91</f>
        <v>0</v>
      </c>
      <c r="H23" s="241">
        <f>'DATA 2021'!H91-'DATA 2021'!F91</f>
        <v>0</v>
      </c>
      <c r="I23" s="242">
        <f>'DATA 2021'!I91-'DATA 2021'!G91</f>
        <v>0</v>
      </c>
      <c r="J23" s="241">
        <f>'DATA 2021'!J91-'DATA 2021'!H91</f>
        <v>0</v>
      </c>
      <c r="K23" s="242">
        <f>'DATA 2021'!K91-'DATA 2021'!I91</f>
        <v>0</v>
      </c>
      <c r="L23" s="241">
        <f>'DATA 2021'!L91-'DATA 2021'!J91</f>
        <v>0</v>
      </c>
      <c r="M23" s="242">
        <f>'DATA 2021'!M91-'DATA 2021'!K91</f>
        <v>0</v>
      </c>
      <c r="N23" s="241">
        <f>'DATA 2021'!N91-'DATA 2021'!L91</f>
        <v>0</v>
      </c>
      <c r="O23" s="242">
        <f>'DATA 2021'!O91-'DATA 2021'!M91</f>
        <v>0</v>
      </c>
      <c r="P23" s="276">
        <f>'DATA 2021'!P91-'DATA 2021'!N91</f>
        <v>0</v>
      </c>
      <c r="Q23" s="277">
        <f>'DATA 2021'!Q91-'DATA 2021'!O91</f>
        <v>0</v>
      </c>
      <c r="R23" s="276">
        <f>'DATA 2021'!R91-'DATA 2021'!P91</f>
        <v>0</v>
      </c>
      <c r="S23" s="277">
        <f>'DATA 2021'!S91-'DATA 2021'!Q91</f>
        <v>0</v>
      </c>
      <c r="T23" s="273">
        <f>'DATA 2021'!T91-'DATA 2021'!R91</f>
        <v>0</v>
      </c>
      <c r="U23" s="275">
        <f>'DATA 2021'!U91-'DATA 2021'!S91</f>
        <v>0</v>
      </c>
      <c r="V23" s="241">
        <f>'DATA 2021'!V91-'DATA 2021'!T91</f>
        <v>0</v>
      </c>
      <c r="W23" s="242">
        <f>'DATA 2021'!W91-'DATA 2021'!U91</f>
        <v>0</v>
      </c>
      <c r="X23" s="241">
        <f>'DATA 2021'!X91-'DATA 2021'!V91</f>
        <v>0</v>
      </c>
      <c r="Y23" s="242">
        <f>'DATA 2021'!Y91-'DATA 2021'!W91</f>
        <v>0</v>
      </c>
      <c r="Z23" s="241">
        <f>'DATA 2021'!Z91-'DATA 2021'!X91</f>
        <v>0</v>
      </c>
      <c r="AA23" s="242">
        <f>'DATA 2021'!AA91-'DATA 2021'!Y91</f>
        <v>0</v>
      </c>
      <c r="AB23" s="241">
        <f>'DATA 2021'!AB91-'DATA 2021'!Z91</f>
        <v>0</v>
      </c>
      <c r="AC23" s="242">
        <f>'DATA 2021'!AC91-'DATA 2021'!AA91</f>
        <v>0</v>
      </c>
      <c r="AD23" s="276">
        <f>'DATA 2021'!AD91-'DATA 2021'!AB91</f>
        <v>0</v>
      </c>
      <c r="AE23" s="277">
        <f>'DATA 2021'!AE91-'DATA 2021'!AC91</f>
        <v>0</v>
      </c>
      <c r="AF23" s="276">
        <f>'DATA 2021'!AF91-'DATA 2021'!AD91</f>
        <v>0</v>
      </c>
      <c r="AG23" s="277">
        <f>'DATA 2021'!AG91-'DATA 2021'!AE91</f>
        <v>0</v>
      </c>
      <c r="AH23" s="273">
        <f>'DATA 2021'!AH91-'DATA 2021'!AF91</f>
        <v>0</v>
      </c>
      <c r="AI23" s="275">
        <f>'DATA 2021'!AI91-'DATA 2021'!AG91</f>
        <v>0</v>
      </c>
      <c r="AJ23" s="241">
        <f>'DATA 2021'!AJ91-'DATA 2021'!AH91</f>
        <v>0</v>
      </c>
      <c r="AK23" s="242">
        <f>'DATA 2021'!AK91-'DATA 2021'!AI91</f>
        <v>0</v>
      </c>
      <c r="AL23" s="241">
        <f>'DATA 2021'!AL91-'DATA 2021'!AJ91</f>
        <v>0</v>
      </c>
      <c r="AM23" s="242">
        <f>'DATA 2021'!AM91-'DATA 2021'!AK91</f>
        <v>0</v>
      </c>
      <c r="AN23" s="241">
        <f>'DATA 2021'!AN91-'DATA 2021'!AL91</f>
        <v>0</v>
      </c>
      <c r="AO23" s="242">
        <f>'DATA 2021'!AO91-'DATA 2021'!AM91</f>
        <v>0</v>
      </c>
      <c r="AP23" s="241">
        <f>'DATA 2021'!AP91-'DATA 2021'!AN91</f>
        <v>0</v>
      </c>
      <c r="AQ23" s="242">
        <f>'DATA 2021'!AQ91-'DATA 2021'!AO91</f>
        <v>0</v>
      </c>
      <c r="AR23" s="237">
        <f>'DATA 2021'!AR91-'DATA 2021'!B91</f>
        <v>0</v>
      </c>
      <c r="AS23" s="240">
        <f>'DATA 2021'!AS91-'DATA 2021'!C91</f>
        <v>0</v>
      </c>
      <c r="AT23" s="233"/>
      <c r="AU23" s="234"/>
      <c r="AV23" s="233"/>
      <c r="AW23" s="234"/>
      <c r="AX23" s="233"/>
      <c r="AY23" s="234"/>
      <c r="AZ23" s="233"/>
      <c r="BA23" s="234"/>
      <c r="BB23" s="233"/>
      <c r="BC23" s="234"/>
      <c r="BD23" s="233"/>
      <c r="BE23" s="234"/>
      <c r="BF23" s="233"/>
      <c r="BG23" s="234"/>
      <c r="BH23" s="233"/>
      <c r="BI23" s="234"/>
      <c r="BJ23" s="233"/>
      <c r="BK23" s="234"/>
    </row>
    <row r="24" spans="1:63" ht="21" customHeight="1">
      <c r="A24" s="114">
        <v>22</v>
      </c>
      <c r="B24" s="235">
        <f>'DATA 2021'!B92</f>
        <v>0</v>
      </c>
      <c r="C24" s="236">
        <f>'DATA 2021'!C92</f>
        <v>0</v>
      </c>
      <c r="D24" s="276">
        <f>'DATA 2021'!D92-'DATA 2021'!B92</f>
        <v>0</v>
      </c>
      <c r="E24" s="277">
        <f>'DATA 2021'!E92-'DATA 2021'!C92</f>
        <v>0</v>
      </c>
      <c r="F24" s="273">
        <f>'DATA 2021'!F92-'DATA 2021'!D92</f>
        <v>0</v>
      </c>
      <c r="G24" s="275">
        <f>'DATA 2021'!G92-'DATA 2021'!E92</f>
        <v>0</v>
      </c>
      <c r="H24" s="241">
        <f>'DATA 2021'!H92-'DATA 2021'!F92</f>
        <v>0</v>
      </c>
      <c r="I24" s="242">
        <f>'DATA 2021'!I92-'DATA 2021'!G92</f>
        <v>0</v>
      </c>
      <c r="J24" s="241">
        <f>'DATA 2021'!J92-'DATA 2021'!H92</f>
        <v>0</v>
      </c>
      <c r="K24" s="242">
        <f>'DATA 2021'!K92-'DATA 2021'!I92</f>
        <v>0</v>
      </c>
      <c r="L24" s="241">
        <f>'DATA 2021'!L92-'DATA 2021'!J92</f>
        <v>0</v>
      </c>
      <c r="M24" s="242">
        <f>'DATA 2021'!M92-'DATA 2021'!K92</f>
        <v>0</v>
      </c>
      <c r="N24" s="241">
        <f>'DATA 2021'!N92-'DATA 2021'!L92</f>
        <v>0</v>
      </c>
      <c r="O24" s="242">
        <f>'DATA 2021'!O92-'DATA 2021'!M92</f>
        <v>0</v>
      </c>
      <c r="P24" s="276">
        <f>'DATA 2021'!P92-'DATA 2021'!N92</f>
        <v>0</v>
      </c>
      <c r="Q24" s="277">
        <f>'DATA 2021'!Q92-'DATA 2021'!O92</f>
        <v>0</v>
      </c>
      <c r="R24" s="276">
        <f>'DATA 2021'!R92-'DATA 2021'!P92</f>
        <v>0</v>
      </c>
      <c r="S24" s="277">
        <f>'DATA 2021'!S92-'DATA 2021'!Q92</f>
        <v>0</v>
      </c>
      <c r="T24" s="273">
        <f>'DATA 2021'!T92-'DATA 2021'!R92</f>
        <v>0</v>
      </c>
      <c r="U24" s="275">
        <f>'DATA 2021'!U92-'DATA 2021'!S92</f>
        <v>0</v>
      </c>
      <c r="V24" s="241">
        <f>'DATA 2021'!V92-'DATA 2021'!T92</f>
        <v>0</v>
      </c>
      <c r="W24" s="242">
        <f>'DATA 2021'!W92-'DATA 2021'!U92</f>
        <v>0</v>
      </c>
      <c r="X24" s="241">
        <f>'DATA 2021'!X92-'DATA 2021'!V92</f>
        <v>0</v>
      </c>
      <c r="Y24" s="242">
        <f>'DATA 2021'!Y92-'DATA 2021'!W92</f>
        <v>0</v>
      </c>
      <c r="Z24" s="241">
        <f>'DATA 2021'!Z92-'DATA 2021'!X92</f>
        <v>0</v>
      </c>
      <c r="AA24" s="242">
        <f>'DATA 2021'!AA92-'DATA 2021'!Y92</f>
        <v>0</v>
      </c>
      <c r="AB24" s="241">
        <f>'DATA 2021'!AB92-'DATA 2021'!Z92</f>
        <v>0</v>
      </c>
      <c r="AC24" s="242">
        <f>'DATA 2021'!AC92-'DATA 2021'!AA92</f>
        <v>0</v>
      </c>
      <c r="AD24" s="276">
        <f>'DATA 2021'!AD92-'DATA 2021'!AB92</f>
        <v>0</v>
      </c>
      <c r="AE24" s="277">
        <f>'DATA 2021'!AE92-'DATA 2021'!AC92</f>
        <v>0</v>
      </c>
      <c r="AF24" s="276">
        <f>'DATA 2021'!AF92-'DATA 2021'!AD92</f>
        <v>0</v>
      </c>
      <c r="AG24" s="277">
        <f>'DATA 2021'!AG92-'DATA 2021'!AE92</f>
        <v>0</v>
      </c>
      <c r="AH24" s="273">
        <f>'DATA 2021'!AH92-'DATA 2021'!AF92</f>
        <v>0</v>
      </c>
      <c r="AI24" s="275">
        <f>'DATA 2021'!AI92-'DATA 2021'!AG92</f>
        <v>0</v>
      </c>
      <c r="AJ24" s="241">
        <f>'DATA 2021'!AJ92-'DATA 2021'!AH92</f>
        <v>0</v>
      </c>
      <c r="AK24" s="242">
        <f>'DATA 2021'!AK92-'DATA 2021'!AI92</f>
        <v>0</v>
      </c>
      <c r="AL24" s="241">
        <f>'DATA 2021'!AL92-'DATA 2021'!AJ92</f>
        <v>0</v>
      </c>
      <c r="AM24" s="242">
        <f>'DATA 2021'!AM92-'DATA 2021'!AK92</f>
        <v>0</v>
      </c>
      <c r="AN24" s="241">
        <f>'DATA 2021'!AN92-'DATA 2021'!AL92</f>
        <v>0</v>
      </c>
      <c r="AO24" s="242">
        <f>'DATA 2021'!AO92-'DATA 2021'!AM92</f>
        <v>0</v>
      </c>
      <c r="AP24" s="241">
        <f>'DATA 2021'!AP92-'DATA 2021'!AN92</f>
        <v>0</v>
      </c>
      <c r="AQ24" s="242">
        <f>'DATA 2021'!AQ92-'DATA 2021'!AO92</f>
        <v>0</v>
      </c>
      <c r="AR24" s="276">
        <f>'DATA 2021'!AR92-'DATA 2021'!AP92</f>
        <v>0</v>
      </c>
      <c r="AS24" s="277">
        <f>'DATA 2021'!AS92-'DATA 2021'!AQ92</f>
        <v>0</v>
      </c>
      <c r="AT24" s="237">
        <f>'DATA 2021'!AT24-'DATA 2021'!B24</f>
        <v>0</v>
      </c>
      <c r="AU24" s="240">
        <f>'DATA 2021'!AU92-'DATA 2021'!C92</f>
        <v>0</v>
      </c>
      <c r="AV24" s="233"/>
      <c r="AW24" s="234"/>
      <c r="AX24" s="233"/>
      <c r="AY24" s="234"/>
      <c r="AZ24" s="233"/>
      <c r="BA24" s="234"/>
      <c r="BB24" s="233"/>
      <c r="BC24" s="234"/>
      <c r="BD24" s="233"/>
      <c r="BE24" s="234"/>
      <c r="BF24" s="233"/>
      <c r="BG24" s="234"/>
      <c r="BH24" s="233"/>
      <c r="BI24" s="234"/>
      <c r="BJ24" s="233"/>
      <c r="BK24" s="234"/>
    </row>
    <row r="25" spans="1:63" ht="21" customHeight="1">
      <c r="A25" s="114">
        <v>23</v>
      </c>
      <c r="B25" s="235">
        <f>'DATA 2021'!B93</f>
        <v>0</v>
      </c>
      <c r="C25" s="236">
        <f>'DATA 2021'!C93</f>
        <v>0</v>
      </c>
      <c r="D25" s="276">
        <f>'DATA 2021'!D93-'DATA 2021'!B93</f>
        <v>0</v>
      </c>
      <c r="E25" s="277">
        <f>'DATA 2021'!E93-'DATA 2021'!C93</f>
        <v>0</v>
      </c>
      <c r="F25" s="273">
        <f>'DATA 2021'!F93-'DATA 2021'!D93</f>
        <v>0</v>
      </c>
      <c r="G25" s="275">
        <f>'DATA 2021'!G93-'DATA 2021'!E93</f>
        <v>0</v>
      </c>
      <c r="H25" s="241">
        <f>'DATA 2021'!H93-'DATA 2021'!F93</f>
        <v>0</v>
      </c>
      <c r="I25" s="242">
        <f>'DATA 2021'!I93-'DATA 2021'!G93</f>
        <v>0</v>
      </c>
      <c r="J25" s="241">
        <f>'DATA 2021'!J93-'DATA 2021'!H93</f>
        <v>0</v>
      </c>
      <c r="K25" s="242">
        <f>'DATA 2021'!K93-'DATA 2021'!I93</f>
        <v>0</v>
      </c>
      <c r="L25" s="241">
        <f>'DATA 2021'!L93-'DATA 2021'!J93</f>
        <v>0</v>
      </c>
      <c r="M25" s="242">
        <f>'DATA 2021'!M93-'DATA 2021'!K93</f>
        <v>0</v>
      </c>
      <c r="N25" s="241">
        <f>'DATA 2021'!N93-'DATA 2021'!L93</f>
        <v>0</v>
      </c>
      <c r="O25" s="242">
        <f>'DATA 2021'!O93-'DATA 2021'!M93</f>
        <v>0</v>
      </c>
      <c r="P25" s="276">
        <f>'DATA 2021'!P93-'DATA 2021'!N93</f>
        <v>0</v>
      </c>
      <c r="Q25" s="277">
        <f>'DATA 2021'!Q93-'DATA 2021'!O93</f>
        <v>0</v>
      </c>
      <c r="R25" s="276">
        <f>'DATA 2021'!R93-'DATA 2021'!P93</f>
        <v>0</v>
      </c>
      <c r="S25" s="277">
        <f>'DATA 2021'!S93-'DATA 2021'!Q93</f>
        <v>0</v>
      </c>
      <c r="T25" s="273">
        <f>'DATA 2021'!T93-'DATA 2021'!R93</f>
        <v>0</v>
      </c>
      <c r="U25" s="275">
        <f>'DATA 2021'!U93-'DATA 2021'!S93</f>
        <v>0</v>
      </c>
      <c r="V25" s="241">
        <f>'DATA 2021'!V93-'DATA 2021'!T93</f>
        <v>0</v>
      </c>
      <c r="W25" s="242">
        <f>'DATA 2021'!W93-'DATA 2021'!U93</f>
        <v>0</v>
      </c>
      <c r="X25" s="241">
        <f>'DATA 2021'!X93-'DATA 2021'!V93</f>
        <v>0</v>
      </c>
      <c r="Y25" s="242">
        <f>'DATA 2021'!Y93-'DATA 2021'!W93</f>
        <v>0</v>
      </c>
      <c r="Z25" s="241">
        <f>'DATA 2021'!Z93-'DATA 2021'!X93</f>
        <v>0</v>
      </c>
      <c r="AA25" s="242">
        <f>'DATA 2021'!AA93-'DATA 2021'!Y93</f>
        <v>0</v>
      </c>
      <c r="AB25" s="241">
        <f>'DATA 2021'!AB93-'DATA 2021'!Z93</f>
        <v>0</v>
      </c>
      <c r="AC25" s="242">
        <f>'DATA 2021'!AC93-'DATA 2021'!AA93</f>
        <v>0</v>
      </c>
      <c r="AD25" s="276">
        <f>'DATA 2021'!AD93-'DATA 2021'!AB93</f>
        <v>0</v>
      </c>
      <c r="AE25" s="277">
        <f>'DATA 2021'!AE93-'DATA 2021'!AC93</f>
        <v>0</v>
      </c>
      <c r="AF25" s="276">
        <f>'DATA 2021'!AF93-'DATA 2021'!AD93</f>
        <v>0</v>
      </c>
      <c r="AG25" s="277">
        <f>'DATA 2021'!AG93-'DATA 2021'!AE93</f>
        <v>0</v>
      </c>
      <c r="AH25" s="273">
        <f>'DATA 2021'!AH93-'DATA 2021'!AF93</f>
        <v>0</v>
      </c>
      <c r="AI25" s="275">
        <f>'DATA 2021'!AI93-'DATA 2021'!AG93</f>
        <v>0</v>
      </c>
      <c r="AJ25" s="241">
        <f>'DATA 2021'!AJ93-'DATA 2021'!AH93</f>
        <v>0</v>
      </c>
      <c r="AK25" s="242">
        <f>'DATA 2021'!AK93-'DATA 2021'!AI93</f>
        <v>0</v>
      </c>
      <c r="AL25" s="241">
        <f>'DATA 2021'!AL93-'DATA 2021'!AJ93</f>
        <v>0</v>
      </c>
      <c r="AM25" s="242">
        <f>'DATA 2021'!AM93-'DATA 2021'!AK93</f>
        <v>0</v>
      </c>
      <c r="AN25" s="241">
        <f>'DATA 2021'!AN93-'DATA 2021'!AL93</f>
        <v>0</v>
      </c>
      <c r="AO25" s="242">
        <f>'DATA 2021'!AO93-'DATA 2021'!AM93</f>
        <v>0</v>
      </c>
      <c r="AP25" s="241">
        <f>'DATA 2021'!AP93-'DATA 2021'!AN93</f>
        <v>0</v>
      </c>
      <c r="AQ25" s="242">
        <f>'DATA 2021'!AQ93-'DATA 2021'!AO93</f>
        <v>0</v>
      </c>
      <c r="AR25" s="276">
        <f>'DATA 2021'!AR93-'DATA 2021'!AP93</f>
        <v>0</v>
      </c>
      <c r="AS25" s="277">
        <f>'DATA 2021'!AS93-'DATA 2021'!AQ93</f>
        <v>0</v>
      </c>
      <c r="AT25" s="276">
        <f>'DATA 2021'!AT93-'DATA 2021'!AR93</f>
        <v>0</v>
      </c>
      <c r="AU25" s="277">
        <f>'DATA 2021'!AU93-'DATA 2021'!AS93</f>
        <v>0</v>
      </c>
      <c r="AV25" s="237">
        <f>'DATA 2021'!AV93-'DATA 2021'!B93</f>
        <v>0</v>
      </c>
      <c r="AW25" s="240">
        <f>'DATA 2021'!AW93-'DATA 2021'!C93</f>
        <v>0</v>
      </c>
      <c r="AX25" s="243"/>
      <c r="AY25" s="244"/>
      <c r="AZ25" s="233"/>
      <c r="BA25" s="234"/>
      <c r="BB25" s="233"/>
      <c r="BC25" s="234"/>
      <c r="BD25" s="233"/>
      <c r="BE25" s="234"/>
      <c r="BF25" s="233"/>
      <c r="BG25" s="234"/>
      <c r="BH25" s="233"/>
      <c r="BI25" s="234"/>
      <c r="BJ25" s="233"/>
      <c r="BK25" s="234"/>
    </row>
    <row r="26" spans="1:63" ht="21" customHeight="1">
      <c r="A26" s="114">
        <v>24</v>
      </c>
      <c r="B26" s="235">
        <f>'DATA 2021'!B94</f>
        <v>0</v>
      </c>
      <c r="C26" s="236">
        <f>'DATA 2021'!C94</f>
        <v>0</v>
      </c>
      <c r="D26" s="276">
        <f>'DATA 2021'!D94-'DATA 2021'!B94</f>
        <v>0</v>
      </c>
      <c r="E26" s="277">
        <f>'DATA 2021'!E94-'DATA 2021'!C94</f>
        <v>0</v>
      </c>
      <c r="F26" s="273">
        <f>'DATA 2021'!F94-'DATA 2021'!D94</f>
        <v>0</v>
      </c>
      <c r="G26" s="275">
        <f>'DATA 2021'!G94-'DATA 2021'!E94</f>
        <v>0</v>
      </c>
      <c r="H26" s="241">
        <f>'DATA 2021'!H94-'DATA 2021'!F94</f>
        <v>0</v>
      </c>
      <c r="I26" s="242">
        <f>'DATA 2021'!I94-'DATA 2021'!G94</f>
        <v>0</v>
      </c>
      <c r="J26" s="241">
        <f>'DATA 2021'!J94-'DATA 2021'!H94</f>
        <v>0</v>
      </c>
      <c r="K26" s="242">
        <f>'DATA 2021'!K94-'DATA 2021'!I94</f>
        <v>0</v>
      </c>
      <c r="L26" s="241">
        <f>'DATA 2021'!L94-'DATA 2021'!J94</f>
        <v>0</v>
      </c>
      <c r="M26" s="242">
        <f>'DATA 2021'!M94-'DATA 2021'!K94</f>
        <v>0</v>
      </c>
      <c r="N26" s="241">
        <f>'DATA 2021'!N94-'DATA 2021'!L94</f>
        <v>0</v>
      </c>
      <c r="O26" s="242">
        <f>'DATA 2021'!O94-'DATA 2021'!M94</f>
        <v>0</v>
      </c>
      <c r="P26" s="276">
        <f>'DATA 2021'!P94-'DATA 2021'!N94</f>
        <v>0</v>
      </c>
      <c r="Q26" s="277">
        <f>'DATA 2021'!Q94-'DATA 2021'!O94</f>
        <v>0</v>
      </c>
      <c r="R26" s="276">
        <f>'DATA 2021'!R94-'DATA 2021'!P94</f>
        <v>0</v>
      </c>
      <c r="S26" s="277">
        <f>'DATA 2021'!S94-'DATA 2021'!Q94</f>
        <v>0</v>
      </c>
      <c r="T26" s="273">
        <f>'DATA 2021'!T94-'DATA 2021'!R94</f>
        <v>0</v>
      </c>
      <c r="U26" s="275">
        <f>'DATA 2021'!U94-'DATA 2021'!S94</f>
        <v>0</v>
      </c>
      <c r="V26" s="241">
        <f>'DATA 2021'!V94-'DATA 2021'!T94</f>
        <v>0</v>
      </c>
      <c r="W26" s="242">
        <f>'DATA 2021'!W94-'DATA 2021'!U94</f>
        <v>0</v>
      </c>
      <c r="X26" s="241">
        <f>'DATA 2021'!X94-'DATA 2021'!V94</f>
        <v>0</v>
      </c>
      <c r="Y26" s="242">
        <f>'DATA 2021'!Y94-'DATA 2021'!W94</f>
        <v>0</v>
      </c>
      <c r="Z26" s="241">
        <f>'DATA 2021'!Z94-'DATA 2021'!X94</f>
        <v>0</v>
      </c>
      <c r="AA26" s="242">
        <f>'DATA 2021'!AA94-'DATA 2021'!Y94</f>
        <v>0</v>
      </c>
      <c r="AB26" s="241">
        <f>'DATA 2021'!AB94-'DATA 2021'!Z94</f>
        <v>0</v>
      </c>
      <c r="AC26" s="242">
        <f>'DATA 2021'!AC94-'DATA 2021'!AA94</f>
        <v>0</v>
      </c>
      <c r="AD26" s="276">
        <f>'DATA 2021'!AD94-'DATA 2021'!AB94</f>
        <v>0</v>
      </c>
      <c r="AE26" s="277">
        <f>'DATA 2021'!AE94-'DATA 2021'!AC94</f>
        <v>0</v>
      </c>
      <c r="AF26" s="276">
        <f>'DATA 2021'!AF94-'DATA 2021'!AD94</f>
        <v>0</v>
      </c>
      <c r="AG26" s="277">
        <f>'DATA 2021'!AG94-'DATA 2021'!AE94</f>
        <v>0</v>
      </c>
      <c r="AH26" s="273">
        <f>'DATA 2021'!AH94-'DATA 2021'!AF94</f>
        <v>0</v>
      </c>
      <c r="AI26" s="275">
        <f>'DATA 2021'!AI94-'DATA 2021'!AG94</f>
        <v>0</v>
      </c>
      <c r="AJ26" s="241">
        <f>'DATA 2021'!AJ94-'DATA 2021'!AH94</f>
        <v>0</v>
      </c>
      <c r="AK26" s="242">
        <f>'DATA 2021'!AK94-'DATA 2021'!AI94</f>
        <v>0</v>
      </c>
      <c r="AL26" s="241">
        <f>'DATA 2021'!AL94-'DATA 2021'!AJ94</f>
        <v>0</v>
      </c>
      <c r="AM26" s="242">
        <f>'DATA 2021'!AM94-'DATA 2021'!AK94</f>
        <v>0</v>
      </c>
      <c r="AN26" s="241">
        <f>'DATA 2021'!AN94-'DATA 2021'!AL94</f>
        <v>0</v>
      </c>
      <c r="AO26" s="242">
        <f>'DATA 2021'!AO94-'DATA 2021'!AM94</f>
        <v>0</v>
      </c>
      <c r="AP26" s="241">
        <f>'DATA 2021'!AP94-'DATA 2021'!AN94</f>
        <v>0</v>
      </c>
      <c r="AQ26" s="242">
        <f>'DATA 2021'!AQ94-'DATA 2021'!AO94</f>
        <v>0</v>
      </c>
      <c r="AR26" s="276">
        <f>'DATA 2021'!AR94-'DATA 2021'!AP94</f>
        <v>0</v>
      </c>
      <c r="AS26" s="277">
        <f>'DATA 2021'!AS94-'DATA 2021'!AQ94</f>
        <v>0</v>
      </c>
      <c r="AT26" s="276">
        <f>'DATA 2021'!AT94-'DATA 2021'!AR94</f>
        <v>0</v>
      </c>
      <c r="AU26" s="277">
        <f>'DATA 2021'!AU94-'DATA 2021'!AS94</f>
        <v>0</v>
      </c>
      <c r="AV26" s="273">
        <f>'DATA 2021'!AV94-'DATA 2021'!AT94</f>
        <v>0</v>
      </c>
      <c r="AW26" s="275">
        <f>'DATA 2021'!AW94-'DATA 2021'!AU94</f>
        <v>0</v>
      </c>
      <c r="AX26" s="245">
        <f>'DATA 2021'!AX94-'DATA 2021'!B94</f>
        <v>0</v>
      </c>
      <c r="AY26" s="246">
        <f>'DATA 2021'!AY94-'DATA 2021'!C94</f>
        <v>0</v>
      </c>
      <c r="AZ26" s="247"/>
      <c r="BA26" s="234"/>
      <c r="BB26" s="233"/>
      <c r="BC26" s="234"/>
      <c r="BD26" s="233"/>
      <c r="BE26" s="234"/>
      <c r="BF26" s="233"/>
      <c r="BG26" s="234"/>
      <c r="BH26" s="233"/>
      <c r="BI26" s="234"/>
      <c r="BJ26" s="233"/>
      <c r="BK26" s="234"/>
    </row>
    <row r="27" spans="1:63" ht="21" customHeight="1">
      <c r="A27" s="114">
        <v>25</v>
      </c>
      <c r="B27" s="235">
        <f>'DATA 2021'!B95</f>
        <v>0</v>
      </c>
      <c r="C27" s="236">
        <f>'DATA 2021'!C95</f>
        <v>0</v>
      </c>
      <c r="D27" s="276">
        <f>'DATA 2021'!D95-'DATA 2021'!B95</f>
        <v>0</v>
      </c>
      <c r="E27" s="277">
        <f>'DATA 2021'!E95-'DATA 2021'!C95</f>
        <v>0</v>
      </c>
      <c r="F27" s="273">
        <f>'DATA 2021'!F95-'DATA 2021'!D95</f>
        <v>0</v>
      </c>
      <c r="G27" s="275">
        <f>'DATA 2021'!G95-'DATA 2021'!E95</f>
        <v>0</v>
      </c>
      <c r="H27" s="241">
        <f>'DATA 2021'!H95-'DATA 2021'!F95</f>
        <v>0</v>
      </c>
      <c r="I27" s="242">
        <f>'DATA 2021'!I95-'DATA 2021'!G95</f>
        <v>0</v>
      </c>
      <c r="J27" s="241">
        <f>'DATA 2021'!J95-'DATA 2021'!H95</f>
        <v>0</v>
      </c>
      <c r="K27" s="242">
        <f>'DATA 2021'!K95-'DATA 2021'!I95</f>
        <v>0</v>
      </c>
      <c r="L27" s="241">
        <f>'DATA 2021'!L95-'DATA 2021'!J95</f>
        <v>0</v>
      </c>
      <c r="M27" s="242">
        <f>'DATA 2021'!M95-'DATA 2021'!K95</f>
        <v>0</v>
      </c>
      <c r="N27" s="241">
        <f>'DATA 2021'!N95-'DATA 2021'!L95</f>
        <v>0</v>
      </c>
      <c r="O27" s="242">
        <f>'DATA 2021'!O95-'DATA 2021'!M95</f>
        <v>0</v>
      </c>
      <c r="P27" s="276">
        <f>'DATA 2021'!P95-'DATA 2021'!N95</f>
        <v>0</v>
      </c>
      <c r="Q27" s="277">
        <f>'DATA 2021'!Q95-'DATA 2021'!O95</f>
        <v>0</v>
      </c>
      <c r="R27" s="276">
        <f>'DATA 2021'!R95-'DATA 2021'!P95</f>
        <v>0</v>
      </c>
      <c r="S27" s="277">
        <f>'DATA 2021'!S95-'DATA 2021'!Q95</f>
        <v>0</v>
      </c>
      <c r="T27" s="273">
        <f>'DATA 2021'!T95-'DATA 2021'!R95</f>
        <v>0</v>
      </c>
      <c r="U27" s="275">
        <f>'DATA 2021'!U95-'DATA 2021'!S95</f>
        <v>0</v>
      </c>
      <c r="V27" s="241">
        <f>'DATA 2021'!V95-'DATA 2021'!T95</f>
        <v>0</v>
      </c>
      <c r="W27" s="242">
        <f>'DATA 2021'!W95-'DATA 2021'!U95</f>
        <v>0</v>
      </c>
      <c r="X27" s="241">
        <f>'DATA 2021'!X95-'DATA 2021'!V95</f>
        <v>0</v>
      </c>
      <c r="Y27" s="242">
        <f>'DATA 2021'!Y95-'DATA 2021'!W95</f>
        <v>0</v>
      </c>
      <c r="Z27" s="241">
        <f>'DATA 2021'!Z95-'DATA 2021'!X95</f>
        <v>0</v>
      </c>
      <c r="AA27" s="242">
        <f>'DATA 2021'!AA95-'DATA 2021'!Y95</f>
        <v>0</v>
      </c>
      <c r="AB27" s="241">
        <f>'DATA 2021'!AB95-'DATA 2021'!Z95</f>
        <v>0</v>
      </c>
      <c r="AC27" s="242">
        <f>'DATA 2021'!AC95-'DATA 2021'!AA95</f>
        <v>0</v>
      </c>
      <c r="AD27" s="276">
        <f>'DATA 2021'!AD95-'DATA 2021'!AB95</f>
        <v>0</v>
      </c>
      <c r="AE27" s="277">
        <f>'DATA 2021'!AE95-'DATA 2021'!AC95</f>
        <v>0</v>
      </c>
      <c r="AF27" s="276">
        <f>'DATA 2021'!AF95-'DATA 2021'!AD95</f>
        <v>0</v>
      </c>
      <c r="AG27" s="277">
        <f>'DATA 2021'!AG95-'DATA 2021'!AE95</f>
        <v>0</v>
      </c>
      <c r="AH27" s="273">
        <f>'DATA 2021'!AH95-'DATA 2021'!AF95</f>
        <v>0</v>
      </c>
      <c r="AI27" s="275">
        <f>'DATA 2021'!AI95-'DATA 2021'!AG95</f>
        <v>0</v>
      </c>
      <c r="AJ27" s="241">
        <f>'DATA 2021'!AJ95-'DATA 2021'!AH95</f>
        <v>0</v>
      </c>
      <c r="AK27" s="242">
        <f>'DATA 2021'!AK95-'DATA 2021'!AI95</f>
        <v>0</v>
      </c>
      <c r="AL27" s="241">
        <f>'DATA 2021'!AL95-'DATA 2021'!AJ95</f>
        <v>0</v>
      </c>
      <c r="AM27" s="242">
        <f>'DATA 2021'!AM95-'DATA 2021'!AK95</f>
        <v>0</v>
      </c>
      <c r="AN27" s="241">
        <f>'DATA 2021'!AN95-'DATA 2021'!AL95</f>
        <v>0</v>
      </c>
      <c r="AO27" s="242">
        <f>'DATA 2021'!AO95-'DATA 2021'!AM95</f>
        <v>0</v>
      </c>
      <c r="AP27" s="241">
        <f>'DATA 2021'!AP95-'DATA 2021'!AN95</f>
        <v>0</v>
      </c>
      <c r="AQ27" s="242">
        <f>'DATA 2021'!AQ95-'DATA 2021'!AO95</f>
        <v>0</v>
      </c>
      <c r="AR27" s="276">
        <f>'DATA 2021'!AR95-'DATA 2021'!AP95</f>
        <v>0</v>
      </c>
      <c r="AS27" s="277">
        <f>'DATA 2021'!AS95-'DATA 2021'!AQ95</f>
        <v>0</v>
      </c>
      <c r="AT27" s="276">
        <f>'DATA 2021'!AT95-'DATA 2021'!AR95</f>
        <v>0</v>
      </c>
      <c r="AU27" s="277">
        <f>'DATA 2021'!AU95-'DATA 2021'!AS95</f>
        <v>0</v>
      </c>
      <c r="AV27" s="273">
        <f>'DATA 2021'!AV95-'DATA 2021'!AT95</f>
        <v>0</v>
      </c>
      <c r="AW27" s="275">
        <f>'DATA 2021'!AW95-'DATA 2021'!AU95</f>
        <v>0</v>
      </c>
      <c r="AX27" s="241">
        <f>'DATA 2021'!AX95-'DATA 2021'!AV95</f>
        <v>0</v>
      </c>
      <c r="AY27" s="242">
        <f>'DATA 2021'!AY95-'DATA 2021'!AW95</f>
        <v>0</v>
      </c>
      <c r="AZ27" s="237">
        <f>'DATA 2021'!AZ95-'DATA 2021'!C95</f>
        <v>0</v>
      </c>
      <c r="BA27" s="240">
        <f>'DATA 2021'!BA95-'DATA 2021'!C95</f>
        <v>0</v>
      </c>
      <c r="BB27" s="233"/>
      <c r="BC27" s="234"/>
      <c r="BD27" s="233"/>
      <c r="BE27" s="234"/>
      <c r="BF27" s="233"/>
      <c r="BG27" s="234"/>
      <c r="BH27" s="233"/>
      <c r="BI27" s="234"/>
      <c r="BJ27" s="233"/>
      <c r="BK27" s="234"/>
    </row>
    <row r="28" spans="1:63" ht="21" customHeight="1">
      <c r="A28" s="114">
        <v>26</v>
      </c>
      <c r="B28" s="235">
        <f>'DATA 2021'!B96</f>
        <v>0</v>
      </c>
      <c r="C28" s="236">
        <f>'DATA 2021'!C96</f>
        <v>0</v>
      </c>
      <c r="D28" s="276">
        <f>'DATA 2021'!D96-'DATA 2021'!B96</f>
        <v>0</v>
      </c>
      <c r="E28" s="277">
        <f>'DATA 2021'!E96-'DATA 2021'!C96</f>
        <v>0</v>
      </c>
      <c r="F28" s="273">
        <f>'DATA 2021'!F96-'DATA 2021'!D96</f>
        <v>0</v>
      </c>
      <c r="G28" s="275">
        <f>'DATA 2021'!G96-'DATA 2021'!E96</f>
        <v>0</v>
      </c>
      <c r="H28" s="241">
        <f>'DATA 2021'!H96-'DATA 2021'!F96</f>
        <v>0</v>
      </c>
      <c r="I28" s="242">
        <f>'DATA 2021'!I96-'DATA 2021'!G96</f>
        <v>0</v>
      </c>
      <c r="J28" s="241">
        <f>'DATA 2021'!J96-'DATA 2021'!H96</f>
        <v>0</v>
      </c>
      <c r="K28" s="242">
        <f>'DATA 2021'!K96-'DATA 2021'!I96</f>
        <v>0</v>
      </c>
      <c r="L28" s="241">
        <f>'DATA 2021'!L96-'DATA 2021'!J96</f>
        <v>0</v>
      </c>
      <c r="M28" s="242">
        <f>'DATA 2021'!M96-'DATA 2021'!K96</f>
        <v>0</v>
      </c>
      <c r="N28" s="241">
        <f>'DATA 2021'!N96-'DATA 2021'!L96</f>
        <v>0</v>
      </c>
      <c r="O28" s="242">
        <f>'DATA 2021'!O96-'DATA 2021'!M96</f>
        <v>0</v>
      </c>
      <c r="P28" s="276">
        <f>'DATA 2021'!P96-'DATA 2021'!N96</f>
        <v>0</v>
      </c>
      <c r="Q28" s="277">
        <f>'DATA 2021'!Q96-'DATA 2021'!O96</f>
        <v>0</v>
      </c>
      <c r="R28" s="276">
        <f>'DATA 2021'!R96-'DATA 2021'!P96</f>
        <v>0</v>
      </c>
      <c r="S28" s="277">
        <f>'DATA 2021'!S96-'DATA 2021'!Q96</f>
        <v>0</v>
      </c>
      <c r="T28" s="273">
        <f>'DATA 2021'!T96-'DATA 2021'!R96</f>
        <v>0</v>
      </c>
      <c r="U28" s="275">
        <f>'DATA 2021'!U96-'DATA 2021'!S96</f>
        <v>0</v>
      </c>
      <c r="V28" s="241">
        <f>'DATA 2021'!V96-'DATA 2021'!T96</f>
        <v>0</v>
      </c>
      <c r="W28" s="242">
        <f>'DATA 2021'!W96-'DATA 2021'!U96</f>
        <v>0</v>
      </c>
      <c r="X28" s="241">
        <f>'DATA 2021'!X96-'DATA 2021'!V96</f>
        <v>0</v>
      </c>
      <c r="Y28" s="242">
        <f>'DATA 2021'!Y96-'DATA 2021'!W96</f>
        <v>0</v>
      </c>
      <c r="Z28" s="241">
        <f>'DATA 2021'!Z96-'DATA 2021'!X96</f>
        <v>0</v>
      </c>
      <c r="AA28" s="242">
        <f>'DATA 2021'!AA96-'DATA 2021'!Y96</f>
        <v>0</v>
      </c>
      <c r="AB28" s="241">
        <f>'DATA 2021'!AB96-'DATA 2021'!Z96</f>
        <v>0</v>
      </c>
      <c r="AC28" s="242">
        <f>'DATA 2021'!AC96-'DATA 2021'!AA96</f>
        <v>0</v>
      </c>
      <c r="AD28" s="276">
        <f>'DATA 2021'!AD96-'DATA 2021'!AB96</f>
        <v>0</v>
      </c>
      <c r="AE28" s="277">
        <f>'DATA 2021'!AE96-'DATA 2021'!AC96</f>
        <v>0</v>
      </c>
      <c r="AF28" s="276">
        <f>'DATA 2021'!AF96-'DATA 2021'!AD96</f>
        <v>0</v>
      </c>
      <c r="AG28" s="277">
        <f>'DATA 2021'!AG96-'DATA 2021'!AE96</f>
        <v>0</v>
      </c>
      <c r="AH28" s="273">
        <f>'DATA 2021'!AH96-'DATA 2021'!AF96</f>
        <v>0</v>
      </c>
      <c r="AI28" s="275">
        <f>'DATA 2021'!AI96-'DATA 2021'!AG96</f>
        <v>0</v>
      </c>
      <c r="AJ28" s="241">
        <f>'DATA 2021'!AJ96-'DATA 2021'!AH96</f>
        <v>0</v>
      </c>
      <c r="AK28" s="242">
        <f>'DATA 2021'!AK96-'DATA 2021'!AI96</f>
        <v>0</v>
      </c>
      <c r="AL28" s="241">
        <f>'DATA 2021'!AL96-'DATA 2021'!AJ96</f>
        <v>0</v>
      </c>
      <c r="AM28" s="242">
        <f>'DATA 2021'!AM96-'DATA 2021'!AK96</f>
        <v>0</v>
      </c>
      <c r="AN28" s="241">
        <f>'DATA 2021'!AN96-'DATA 2021'!AL96</f>
        <v>0</v>
      </c>
      <c r="AO28" s="242">
        <f>'DATA 2021'!AO96-'DATA 2021'!AM96</f>
        <v>0</v>
      </c>
      <c r="AP28" s="241">
        <f>'DATA 2021'!AP96-'DATA 2021'!AN96</f>
        <v>0</v>
      </c>
      <c r="AQ28" s="242">
        <f>'DATA 2021'!AQ96-'DATA 2021'!AO96</f>
        <v>0</v>
      </c>
      <c r="AR28" s="276">
        <f>'DATA 2021'!AR96-'DATA 2021'!AP96</f>
        <v>0</v>
      </c>
      <c r="AS28" s="277">
        <f>'DATA 2021'!AS96-'DATA 2021'!AQ96</f>
        <v>0</v>
      </c>
      <c r="AT28" s="276">
        <f>'DATA 2021'!AT96-'DATA 2021'!AR96</f>
        <v>0</v>
      </c>
      <c r="AU28" s="277">
        <f>'DATA 2021'!AU96-'DATA 2021'!AS96</f>
        <v>0</v>
      </c>
      <c r="AV28" s="273">
        <f>'DATA 2021'!AV96-'DATA 2021'!AT96</f>
        <v>0</v>
      </c>
      <c r="AW28" s="275">
        <f>'DATA 2021'!AW96-'DATA 2021'!AU96</f>
        <v>0</v>
      </c>
      <c r="AX28" s="241">
        <f>'DATA 2021'!AX96-'DATA 2021'!AV96</f>
        <v>0</v>
      </c>
      <c r="AY28" s="242">
        <f>'DATA 2021'!AY96-'DATA 2021'!AW96</f>
        <v>0</v>
      </c>
      <c r="AZ28" s="241">
        <f>'DATA 2021'!AZ96-'DATA 2021'!AX96</f>
        <v>0</v>
      </c>
      <c r="BA28" s="242">
        <f>'DATA 2021'!BA96-'DATA 2021'!AY96</f>
        <v>0</v>
      </c>
      <c r="BB28" s="237">
        <f>'DATA 2021'!BB96-'DATA 2021'!B96</f>
        <v>0</v>
      </c>
      <c r="BC28" s="240">
        <f>'DATA 2021'!BC96-'DATA 2021'!C96</f>
        <v>0</v>
      </c>
      <c r="BD28" s="233"/>
      <c r="BE28" s="234"/>
      <c r="BF28" s="233"/>
      <c r="BG28" s="234"/>
      <c r="BH28" s="233"/>
      <c r="BI28" s="234"/>
      <c r="BJ28" s="233"/>
      <c r="BK28" s="234"/>
    </row>
    <row r="29" spans="1:63" ht="21" customHeight="1">
      <c r="A29" s="114">
        <v>27</v>
      </c>
      <c r="B29" s="235">
        <f>'DATA 2021'!B97</f>
        <v>0</v>
      </c>
      <c r="C29" s="236">
        <f>'DATA 2021'!C97</f>
        <v>0</v>
      </c>
      <c r="D29" s="276">
        <f>'DATA 2021'!D97-'DATA 2021'!B97</f>
        <v>0</v>
      </c>
      <c r="E29" s="277">
        <f>'DATA 2021'!E97-'DATA 2021'!C97</f>
        <v>0</v>
      </c>
      <c r="F29" s="273">
        <f>'DATA 2021'!F97-'DATA 2021'!D97</f>
        <v>0</v>
      </c>
      <c r="G29" s="275">
        <f>'DATA 2021'!G97-'DATA 2021'!E97</f>
        <v>0</v>
      </c>
      <c r="H29" s="241">
        <f>'DATA 2021'!H97-'DATA 2021'!F97</f>
        <v>0</v>
      </c>
      <c r="I29" s="242">
        <f>'DATA 2021'!I97-'DATA 2021'!G97</f>
        <v>0</v>
      </c>
      <c r="J29" s="241">
        <f>'DATA 2021'!J97-'DATA 2021'!H97</f>
        <v>0</v>
      </c>
      <c r="K29" s="242">
        <f>'DATA 2021'!K97-'DATA 2021'!I97</f>
        <v>0</v>
      </c>
      <c r="L29" s="241">
        <f>'DATA 2021'!L97-'DATA 2021'!J97</f>
        <v>0</v>
      </c>
      <c r="M29" s="242">
        <f>'DATA 2021'!M97-'DATA 2021'!K97</f>
        <v>0</v>
      </c>
      <c r="N29" s="241">
        <f>'DATA 2021'!N97-'DATA 2021'!L97</f>
        <v>0</v>
      </c>
      <c r="O29" s="242">
        <f>'DATA 2021'!O97-'DATA 2021'!M97</f>
        <v>0</v>
      </c>
      <c r="P29" s="276">
        <f>'DATA 2021'!P97-'DATA 2021'!N97</f>
        <v>0</v>
      </c>
      <c r="Q29" s="277">
        <f>'DATA 2021'!Q97-'DATA 2021'!O97</f>
        <v>0</v>
      </c>
      <c r="R29" s="276">
        <f>'DATA 2021'!R97-'DATA 2021'!P97</f>
        <v>0</v>
      </c>
      <c r="S29" s="277">
        <f>'DATA 2021'!S97-'DATA 2021'!Q97</f>
        <v>0</v>
      </c>
      <c r="T29" s="273">
        <f>'DATA 2021'!T97-'DATA 2021'!R97</f>
        <v>0</v>
      </c>
      <c r="U29" s="275">
        <f>'DATA 2021'!U97-'DATA 2021'!S97</f>
        <v>0</v>
      </c>
      <c r="V29" s="241">
        <f>'DATA 2021'!V97-'DATA 2021'!T97</f>
        <v>0</v>
      </c>
      <c r="W29" s="242">
        <f>'DATA 2021'!W97-'DATA 2021'!U97</f>
        <v>0</v>
      </c>
      <c r="X29" s="241">
        <f>'DATA 2021'!X97-'DATA 2021'!V97</f>
        <v>0</v>
      </c>
      <c r="Y29" s="242">
        <f>'DATA 2021'!Y97-'DATA 2021'!W97</f>
        <v>0</v>
      </c>
      <c r="Z29" s="241">
        <f>'DATA 2021'!Z97-'DATA 2021'!X97</f>
        <v>0</v>
      </c>
      <c r="AA29" s="242">
        <f>'DATA 2021'!AA97-'DATA 2021'!Y97</f>
        <v>0</v>
      </c>
      <c r="AB29" s="241">
        <f>'DATA 2021'!AB97-'DATA 2021'!Z97</f>
        <v>0</v>
      </c>
      <c r="AC29" s="242">
        <f>'DATA 2021'!AC97-'DATA 2021'!AA97</f>
        <v>0</v>
      </c>
      <c r="AD29" s="276">
        <f>'DATA 2021'!AD97-'DATA 2021'!AB97</f>
        <v>0</v>
      </c>
      <c r="AE29" s="277">
        <f>'DATA 2021'!AE97-'DATA 2021'!AC97</f>
        <v>0</v>
      </c>
      <c r="AF29" s="276">
        <f>'DATA 2021'!AF97-'DATA 2021'!AD97</f>
        <v>0</v>
      </c>
      <c r="AG29" s="277">
        <f>'DATA 2021'!AG97-'DATA 2021'!AE97</f>
        <v>0</v>
      </c>
      <c r="AH29" s="273">
        <f>'DATA 2021'!AH97-'DATA 2021'!AF97</f>
        <v>0</v>
      </c>
      <c r="AI29" s="275">
        <f>'DATA 2021'!AI97-'DATA 2021'!AG97</f>
        <v>0</v>
      </c>
      <c r="AJ29" s="241">
        <f>'DATA 2021'!AJ97-'DATA 2021'!AH97</f>
        <v>0</v>
      </c>
      <c r="AK29" s="242">
        <f>'DATA 2021'!AK97-'DATA 2021'!AI97</f>
        <v>0</v>
      </c>
      <c r="AL29" s="241">
        <f>'DATA 2021'!AL97-'DATA 2021'!AJ97</f>
        <v>0</v>
      </c>
      <c r="AM29" s="242">
        <f>'DATA 2021'!AM97-'DATA 2021'!AK97</f>
        <v>0</v>
      </c>
      <c r="AN29" s="241">
        <f>'DATA 2021'!AN97-'DATA 2021'!AL97</f>
        <v>0</v>
      </c>
      <c r="AO29" s="242">
        <f>'DATA 2021'!AO97-'DATA 2021'!AM97</f>
        <v>0</v>
      </c>
      <c r="AP29" s="241">
        <f>'DATA 2021'!AP97-'DATA 2021'!AN97</f>
        <v>0</v>
      </c>
      <c r="AQ29" s="242">
        <f>'DATA 2021'!AQ97-'DATA 2021'!AO97</f>
        <v>0</v>
      </c>
      <c r="AR29" s="276">
        <f>'DATA 2021'!AR97-'DATA 2021'!AP97</f>
        <v>0</v>
      </c>
      <c r="AS29" s="277">
        <f>'DATA 2021'!AS97-'DATA 2021'!AQ97</f>
        <v>0</v>
      </c>
      <c r="AT29" s="276">
        <f>'DATA 2021'!AT97-'DATA 2021'!AR97</f>
        <v>0</v>
      </c>
      <c r="AU29" s="277">
        <f>'DATA 2021'!AU97-'DATA 2021'!AS97</f>
        <v>0</v>
      </c>
      <c r="AV29" s="273">
        <f>'DATA 2021'!AV97-'DATA 2021'!AT97</f>
        <v>0</v>
      </c>
      <c r="AW29" s="275">
        <f>'DATA 2021'!AW97-'DATA 2021'!AU97</f>
        <v>0</v>
      </c>
      <c r="AX29" s="241">
        <f>'DATA 2021'!AX97-'DATA 2021'!AV97</f>
        <v>0</v>
      </c>
      <c r="AY29" s="242">
        <f>'DATA 2021'!AY97-'DATA 2021'!AW97</f>
        <v>0</v>
      </c>
      <c r="AZ29" s="241">
        <f>'DATA 2021'!AZ97-'DATA 2021'!AX97</f>
        <v>0</v>
      </c>
      <c r="BA29" s="242">
        <f>'DATA 2021'!BA97-'DATA 2021'!AY97</f>
        <v>0</v>
      </c>
      <c r="BB29" s="241">
        <f>'DATA 2021'!BB97-'DATA 2021'!AZ97</f>
        <v>0</v>
      </c>
      <c r="BC29" s="242">
        <f>'DATA 2021'!BC97-'DATA 2021'!BA97</f>
        <v>0</v>
      </c>
      <c r="BD29" s="237">
        <f>'DATA 2021'!BD97-'DATA 2021'!B97</f>
        <v>0</v>
      </c>
      <c r="BE29" s="240">
        <f>'DATA 2021'!BE97-'DATA 2021'!C97</f>
        <v>0</v>
      </c>
      <c r="BF29" s="233"/>
      <c r="BG29" s="234"/>
      <c r="BH29" s="233"/>
      <c r="BI29" s="234"/>
      <c r="BJ29" s="233"/>
      <c r="BK29" s="234"/>
    </row>
    <row r="30" spans="1:63" ht="21" customHeight="1">
      <c r="A30" s="114">
        <v>28</v>
      </c>
      <c r="B30" s="235">
        <f>'DATA 2021'!B98</f>
        <v>0</v>
      </c>
      <c r="C30" s="236">
        <f>'DATA 2021'!C98</f>
        <v>0</v>
      </c>
      <c r="D30" s="276">
        <f>'DATA 2021'!D98-'DATA 2021'!B98</f>
        <v>0</v>
      </c>
      <c r="E30" s="277">
        <f>'DATA 2021'!E98-'DATA 2021'!C98</f>
        <v>0</v>
      </c>
      <c r="F30" s="273">
        <f>'DATA 2021'!F98-'DATA 2021'!D98</f>
        <v>0</v>
      </c>
      <c r="G30" s="275">
        <f>'DATA 2021'!G98-'DATA 2021'!E98</f>
        <v>0</v>
      </c>
      <c r="H30" s="241">
        <f>'DATA 2021'!H98-'DATA 2021'!F98</f>
        <v>0</v>
      </c>
      <c r="I30" s="242">
        <f>'DATA 2021'!I98-'DATA 2021'!G98</f>
        <v>0</v>
      </c>
      <c r="J30" s="241">
        <f>'DATA 2021'!J98-'DATA 2021'!H98</f>
        <v>0</v>
      </c>
      <c r="K30" s="242">
        <f>'DATA 2021'!K98-'DATA 2021'!I98</f>
        <v>0</v>
      </c>
      <c r="L30" s="241">
        <f>'DATA 2021'!L98-'DATA 2021'!J98</f>
        <v>0</v>
      </c>
      <c r="M30" s="242">
        <f>'DATA 2021'!M98-'DATA 2021'!K98</f>
        <v>0</v>
      </c>
      <c r="N30" s="241">
        <f>'DATA 2021'!N98-'DATA 2021'!L98</f>
        <v>0</v>
      </c>
      <c r="O30" s="242">
        <f>'DATA 2021'!O98-'DATA 2021'!M98</f>
        <v>0</v>
      </c>
      <c r="P30" s="276">
        <f>'DATA 2021'!P98-'DATA 2021'!N98</f>
        <v>0</v>
      </c>
      <c r="Q30" s="277">
        <f>'DATA 2021'!Q98-'DATA 2021'!O98</f>
        <v>0</v>
      </c>
      <c r="R30" s="276">
        <f>'DATA 2021'!R98-'DATA 2021'!P98</f>
        <v>0</v>
      </c>
      <c r="S30" s="277">
        <f>'DATA 2021'!S98-'DATA 2021'!Q98</f>
        <v>0</v>
      </c>
      <c r="T30" s="273">
        <f>'DATA 2021'!T98-'DATA 2021'!R98</f>
        <v>0</v>
      </c>
      <c r="U30" s="275">
        <f>'DATA 2021'!U98-'DATA 2021'!S98</f>
        <v>0</v>
      </c>
      <c r="V30" s="241">
        <f>'DATA 2021'!V98-'DATA 2021'!T98</f>
        <v>0</v>
      </c>
      <c r="W30" s="242">
        <f>'DATA 2021'!W98-'DATA 2021'!U98</f>
        <v>0</v>
      </c>
      <c r="X30" s="241">
        <f>'DATA 2021'!X98-'DATA 2021'!V98</f>
        <v>0</v>
      </c>
      <c r="Y30" s="242">
        <f>'DATA 2021'!Y98-'DATA 2021'!W98</f>
        <v>0</v>
      </c>
      <c r="Z30" s="241">
        <f>'DATA 2021'!Z98-'DATA 2021'!X98</f>
        <v>0</v>
      </c>
      <c r="AA30" s="242">
        <f>'DATA 2021'!AA98-'DATA 2021'!Y98</f>
        <v>0</v>
      </c>
      <c r="AB30" s="241">
        <f>'DATA 2021'!AB98-'DATA 2021'!Z98</f>
        <v>0</v>
      </c>
      <c r="AC30" s="242">
        <f>'DATA 2021'!AC98-'DATA 2021'!AA98</f>
        <v>0</v>
      </c>
      <c r="AD30" s="276">
        <f>'DATA 2021'!AD98-'DATA 2021'!AB98</f>
        <v>0</v>
      </c>
      <c r="AE30" s="277">
        <f>'DATA 2021'!AE98-'DATA 2021'!AC98</f>
        <v>0</v>
      </c>
      <c r="AF30" s="276">
        <f>'DATA 2021'!AF98-'DATA 2021'!AD98</f>
        <v>0</v>
      </c>
      <c r="AG30" s="277">
        <f>'DATA 2021'!AG98-'DATA 2021'!AE98</f>
        <v>0</v>
      </c>
      <c r="AH30" s="273">
        <f>'DATA 2021'!AH98-'DATA 2021'!AF98</f>
        <v>0</v>
      </c>
      <c r="AI30" s="275">
        <f>'DATA 2021'!AI98-'DATA 2021'!AG98</f>
        <v>0</v>
      </c>
      <c r="AJ30" s="241">
        <f>'DATA 2021'!AJ98-'DATA 2021'!AH98</f>
        <v>0</v>
      </c>
      <c r="AK30" s="242">
        <f>'DATA 2021'!AK98-'DATA 2021'!AI98</f>
        <v>0</v>
      </c>
      <c r="AL30" s="241">
        <f>'DATA 2021'!AL98-'DATA 2021'!AJ98</f>
        <v>0</v>
      </c>
      <c r="AM30" s="242">
        <f>'DATA 2021'!AM98-'DATA 2021'!AK98</f>
        <v>0</v>
      </c>
      <c r="AN30" s="241">
        <f>'DATA 2021'!AN98-'DATA 2021'!AL98</f>
        <v>0</v>
      </c>
      <c r="AO30" s="242">
        <f>'DATA 2021'!AO98-'DATA 2021'!AM98</f>
        <v>0</v>
      </c>
      <c r="AP30" s="241">
        <f>'DATA 2021'!AP98-'DATA 2021'!AN98</f>
        <v>0</v>
      </c>
      <c r="AQ30" s="242">
        <f>'DATA 2021'!AQ98-'DATA 2021'!AO98</f>
        <v>0</v>
      </c>
      <c r="AR30" s="276">
        <f>'DATA 2021'!AR98-'DATA 2021'!AP98</f>
        <v>0</v>
      </c>
      <c r="AS30" s="277">
        <f>'DATA 2021'!AS98-'DATA 2021'!AQ98</f>
        <v>0</v>
      </c>
      <c r="AT30" s="276">
        <f>'DATA 2021'!AT98-'DATA 2021'!AR98</f>
        <v>0</v>
      </c>
      <c r="AU30" s="277">
        <f>'DATA 2021'!AU98-'DATA 2021'!AS98</f>
        <v>0</v>
      </c>
      <c r="AV30" s="273">
        <f>'DATA 2021'!AV98-'DATA 2021'!AT98</f>
        <v>0</v>
      </c>
      <c r="AW30" s="275">
        <f>'DATA 2021'!AW98-'DATA 2021'!AU98</f>
        <v>0</v>
      </c>
      <c r="AX30" s="241">
        <f>'DATA 2021'!AX98-'DATA 2021'!AV98</f>
        <v>0</v>
      </c>
      <c r="AY30" s="242">
        <f>'DATA 2021'!AY98-'DATA 2021'!AW98</f>
        <v>0</v>
      </c>
      <c r="AZ30" s="241">
        <f>'DATA 2021'!AZ98-'DATA 2021'!AX98</f>
        <v>0</v>
      </c>
      <c r="BA30" s="242">
        <f>'DATA 2021'!BA98-'DATA 2021'!AY98</f>
        <v>0</v>
      </c>
      <c r="BB30" s="241">
        <f>'DATA 2021'!BB98-'DATA 2021'!AZ98</f>
        <v>0</v>
      </c>
      <c r="BC30" s="242">
        <f>'DATA 2021'!BC98-'DATA 2021'!BA98</f>
        <v>0</v>
      </c>
      <c r="BD30" s="241">
        <f>'DATA 2021'!BD98-'DATA 2021'!BB98</f>
        <v>0</v>
      </c>
      <c r="BE30" s="242">
        <f>'DATA 2021'!BE98-'DATA 2021'!BC98</f>
        <v>0</v>
      </c>
      <c r="BF30" s="237">
        <f>'DATA 2021'!BF98-'DATA 2021'!B98</f>
        <v>0</v>
      </c>
      <c r="BG30" s="240">
        <f>'DATA 2021'!BG98-'DATA 2021'!C98</f>
        <v>0</v>
      </c>
      <c r="BH30" s="233"/>
      <c r="BI30" s="234"/>
      <c r="BJ30" s="233"/>
      <c r="BK30" s="234"/>
    </row>
    <row r="31" spans="1:63" ht="21" customHeight="1">
      <c r="A31" s="114">
        <v>29</v>
      </c>
      <c r="B31" s="235">
        <f>'DATA 2021'!B99</f>
        <v>0</v>
      </c>
      <c r="C31" s="236">
        <f>'DATA 2021'!C99</f>
        <v>0</v>
      </c>
      <c r="D31" s="276">
        <f>'DATA 2021'!D99-'DATA 2021'!B99</f>
        <v>0</v>
      </c>
      <c r="E31" s="277">
        <f>'DATA 2021'!E99-'DATA 2021'!C99</f>
        <v>0</v>
      </c>
      <c r="F31" s="273">
        <f>'DATA 2021'!F99-'DATA 2021'!D99</f>
        <v>0</v>
      </c>
      <c r="G31" s="275">
        <f>'DATA 2021'!G99-'DATA 2021'!E99</f>
        <v>0</v>
      </c>
      <c r="H31" s="241">
        <f>'DATA 2021'!H99-'DATA 2021'!F99</f>
        <v>0</v>
      </c>
      <c r="I31" s="242">
        <f>'DATA 2021'!I99-'DATA 2021'!G99</f>
        <v>0</v>
      </c>
      <c r="J31" s="241">
        <f>'DATA 2021'!J99-'DATA 2021'!H99</f>
        <v>0</v>
      </c>
      <c r="K31" s="242">
        <f>'DATA 2021'!K99-'DATA 2021'!I99</f>
        <v>0</v>
      </c>
      <c r="L31" s="241">
        <f>'DATA 2021'!L99-'DATA 2021'!J99</f>
        <v>0</v>
      </c>
      <c r="M31" s="242">
        <f>'DATA 2021'!M99-'DATA 2021'!K99</f>
        <v>0</v>
      </c>
      <c r="N31" s="241">
        <f>'DATA 2021'!N99-'DATA 2021'!L99</f>
        <v>0</v>
      </c>
      <c r="O31" s="242">
        <f>'DATA 2021'!O99-'DATA 2021'!M99</f>
        <v>0</v>
      </c>
      <c r="P31" s="276">
        <f>'DATA 2021'!P99-'DATA 2021'!N99</f>
        <v>0</v>
      </c>
      <c r="Q31" s="277">
        <f>'DATA 2021'!Q99-'DATA 2021'!O99</f>
        <v>0</v>
      </c>
      <c r="R31" s="276">
        <f>'DATA 2021'!R99-'DATA 2021'!P99</f>
        <v>0</v>
      </c>
      <c r="S31" s="277">
        <f>'DATA 2021'!S99-'DATA 2021'!Q99</f>
        <v>0</v>
      </c>
      <c r="T31" s="273">
        <f>'DATA 2021'!T99-'DATA 2021'!R99</f>
        <v>0</v>
      </c>
      <c r="U31" s="275">
        <f>'DATA 2021'!U99-'DATA 2021'!S99</f>
        <v>0</v>
      </c>
      <c r="V31" s="241">
        <f>'DATA 2021'!V99-'DATA 2021'!T99</f>
        <v>0</v>
      </c>
      <c r="W31" s="242">
        <f>'DATA 2021'!W99-'DATA 2021'!U99</f>
        <v>0</v>
      </c>
      <c r="X31" s="241">
        <f>'DATA 2021'!X99-'DATA 2021'!V99</f>
        <v>0</v>
      </c>
      <c r="Y31" s="242">
        <f>'DATA 2021'!Y99-'DATA 2021'!W99</f>
        <v>0</v>
      </c>
      <c r="Z31" s="241">
        <f>'DATA 2021'!Z99-'DATA 2021'!X99</f>
        <v>0</v>
      </c>
      <c r="AA31" s="242">
        <f>'DATA 2021'!AA99-'DATA 2021'!Y99</f>
        <v>0</v>
      </c>
      <c r="AB31" s="241">
        <f>'DATA 2021'!AB99-'DATA 2021'!Z99</f>
        <v>0</v>
      </c>
      <c r="AC31" s="242">
        <f>'DATA 2021'!AC99-'DATA 2021'!AA99</f>
        <v>0</v>
      </c>
      <c r="AD31" s="276">
        <f>'DATA 2021'!AD99-'DATA 2021'!AB99</f>
        <v>0</v>
      </c>
      <c r="AE31" s="277">
        <f>'DATA 2021'!AE99-'DATA 2021'!AC99</f>
        <v>0</v>
      </c>
      <c r="AF31" s="276">
        <f>'DATA 2021'!AF99-'DATA 2021'!AD99</f>
        <v>0</v>
      </c>
      <c r="AG31" s="277">
        <f>'DATA 2021'!AG99-'DATA 2021'!AE99</f>
        <v>0</v>
      </c>
      <c r="AH31" s="273">
        <f>'DATA 2021'!AH99-'DATA 2021'!AF99</f>
        <v>0</v>
      </c>
      <c r="AI31" s="275">
        <f>'DATA 2021'!AI99-'DATA 2021'!AG99</f>
        <v>0</v>
      </c>
      <c r="AJ31" s="241">
        <f>'DATA 2021'!AJ99-'DATA 2021'!AH99</f>
        <v>0</v>
      </c>
      <c r="AK31" s="242">
        <f>'DATA 2021'!AK99-'DATA 2021'!AI99</f>
        <v>0</v>
      </c>
      <c r="AL31" s="241">
        <f>'DATA 2021'!AL99-'DATA 2021'!AJ99</f>
        <v>0</v>
      </c>
      <c r="AM31" s="242">
        <f>'DATA 2021'!AM99-'DATA 2021'!AK99</f>
        <v>0</v>
      </c>
      <c r="AN31" s="241">
        <f>'DATA 2021'!AN99-'DATA 2021'!AL99</f>
        <v>0</v>
      </c>
      <c r="AO31" s="242">
        <f>'DATA 2021'!AO99-'DATA 2021'!AM99</f>
        <v>0</v>
      </c>
      <c r="AP31" s="241">
        <f>'DATA 2021'!AP99-'DATA 2021'!AN99</f>
        <v>0</v>
      </c>
      <c r="AQ31" s="242">
        <f>'DATA 2021'!AQ99-'DATA 2021'!AO99</f>
        <v>0</v>
      </c>
      <c r="AR31" s="276">
        <f>'DATA 2021'!AR99-'DATA 2021'!AP99</f>
        <v>0</v>
      </c>
      <c r="AS31" s="277">
        <f>'DATA 2021'!AS99-'DATA 2021'!AQ99</f>
        <v>0</v>
      </c>
      <c r="AT31" s="276">
        <f>'DATA 2021'!AT99-'DATA 2021'!AR99</f>
        <v>0</v>
      </c>
      <c r="AU31" s="277">
        <f>'DATA 2021'!AU99-'DATA 2021'!AS99</f>
        <v>0</v>
      </c>
      <c r="AV31" s="273">
        <f>'DATA 2021'!AV99-'DATA 2021'!AT99</f>
        <v>0</v>
      </c>
      <c r="AW31" s="275">
        <f>'DATA 2021'!AW99-'DATA 2021'!AU99</f>
        <v>0</v>
      </c>
      <c r="AX31" s="241">
        <f>'DATA 2021'!AX99-'DATA 2021'!AV99</f>
        <v>0</v>
      </c>
      <c r="AY31" s="242">
        <f>'DATA 2021'!AY99-'DATA 2021'!AW99</f>
        <v>0</v>
      </c>
      <c r="AZ31" s="241">
        <f>'DATA 2021'!AZ99-'DATA 2021'!AX99</f>
        <v>0</v>
      </c>
      <c r="BA31" s="242">
        <f>'DATA 2021'!BA99-'DATA 2021'!AY99</f>
        <v>0</v>
      </c>
      <c r="BB31" s="241">
        <f>'DATA 2021'!BB99-'DATA 2021'!AZ99</f>
        <v>0</v>
      </c>
      <c r="BC31" s="242">
        <f>'DATA 2021'!BC99-'DATA 2021'!BA99</f>
        <v>0</v>
      </c>
      <c r="BD31" s="241">
        <f>'DATA 2021'!BD99-'DATA 2021'!BB99</f>
        <v>0</v>
      </c>
      <c r="BE31" s="242">
        <f>'DATA 2021'!BE99-'DATA 2021'!BC99</f>
        <v>0</v>
      </c>
      <c r="BF31" s="276">
        <f>'DATA 2021'!BF99-'DATA 2021'!BD99</f>
        <v>0</v>
      </c>
      <c r="BG31" s="277">
        <f>'DATA 2021'!BG99-'DATA 2021'!BE99</f>
        <v>0</v>
      </c>
      <c r="BH31" s="237">
        <f>'DATA 2021'!BH99-'DATA 2021'!B99</f>
        <v>0</v>
      </c>
      <c r="BI31" s="240">
        <f>'DATA 2021'!BI99-'DATA 2021'!C99</f>
        <v>0</v>
      </c>
      <c r="BJ31" s="233"/>
      <c r="BK31" s="234"/>
    </row>
    <row r="32" spans="1:63" ht="21" customHeight="1">
      <c r="A32" s="114">
        <v>30</v>
      </c>
      <c r="B32" s="235">
        <f>'DATA 2021'!B100</f>
        <v>0</v>
      </c>
      <c r="C32" s="236">
        <f>'DATA 2021'!C100</f>
        <v>0</v>
      </c>
      <c r="D32" s="276">
        <f>'DATA 2021'!D100-'DATA 2021'!B100</f>
        <v>0</v>
      </c>
      <c r="E32" s="277">
        <f>'DATA 2021'!E100-'DATA 2021'!C100</f>
        <v>0</v>
      </c>
      <c r="F32" s="273">
        <f>'DATA 2021'!F100-'DATA 2021'!D100</f>
        <v>0</v>
      </c>
      <c r="G32" s="275">
        <f>'DATA 2021'!G100-'DATA 2021'!E100</f>
        <v>0</v>
      </c>
      <c r="H32" s="241">
        <f>'DATA 2021'!H100-'DATA 2021'!F100</f>
        <v>0</v>
      </c>
      <c r="I32" s="242">
        <f>'DATA 2021'!I100-'DATA 2021'!G100</f>
        <v>0</v>
      </c>
      <c r="J32" s="241">
        <f>'DATA 2021'!J100-'DATA 2021'!H100</f>
        <v>0</v>
      </c>
      <c r="K32" s="242">
        <f>'DATA 2021'!K100-'DATA 2021'!I100</f>
        <v>0</v>
      </c>
      <c r="L32" s="241">
        <f>'DATA 2021'!L100-'DATA 2021'!J100</f>
        <v>0</v>
      </c>
      <c r="M32" s="242">
        <f>'DATA 2021'!M100-'DATA 2021'!K100</f>
        <v>0</v>
      </c>
      <c r="N32" s="241">
        <f>'DATA 2021'!N100-'DATA 2021'!L100</f>
        <v>0</v>
      </c>
      <c r="O32" s="242">
        <f>'DATA 2021'!O100-'DATA 2021'!M100</f>
        <v>0</v>
      </c>
      <c r="P32" s="276">
        <f>'DATA 2021'!P100-'DATA 2021'!N100</f>
        <v>0</v>
      </c>
      <c r="Q32" s="277">
        <f>'DATA 2021'!Q100-'DATA 2021'!O100</f>
        <v>0</v>
      </c>
      <c r="R32" s="276">
        <f>'DATA 2021'!R100-'DATA 2021'!P100</f>
        <v>0</v>
      </c>
      <c r="S32" s="277">
        <f>'DATA 2021'!S100-'DATA 2021'!Q100</f>
        <v>0</v>
      </c>
      <c r="T32" s="273">
        <f>'DATA 2021'!T100-'DATA 2021'!R100</f>
        <v>0</v>
      </c>
      <c r="U32" s="275">
        <f>'DATA 2021'!U100-'DATA 2021'!S100</f>
        <v>0</v>
      </c>
      <c r="V32" s="241">
        <f>'DATA 2021'!V100-'DATA 2021'!T100</f>
        <v>0</v>
      </c>
      <c r="W32" s="242">
        <f>'DATA 2021'!W100-'DATA 2021'!U100</f>
        <v>0</v>
      </c>
      <c r="X32" s="241">
        <f>'DATA 2021'!X100-'DATA 2021'!V100</f>
        <v>0</v>
      </c>
      <c r="Y32" s="242">
        <f>'DATA 2021'!Y100-'DATA 2021'!W100</f>
        <v>0</v>
      </c>
      <c r="Z32" s="241">
        <f>'DATA 2021'!Z100-'DATA 2021'!X100</f>
        <v>0</v>
      </c>
      <c r="AA32" s="242">
        <f>'DATA 2021'!AA100-'DATA 2021'!Y100</f>
        <v>0</v>
      </c>
      <c r="AB32" s="241">
        <f>'DATA 2021'!AB100-'DATA 2021'!Z100</f>
        <v>0</v>
      </c>
      <c r="AC32" s="242">
        <f>'DATA 2021'!AC100-'DATA 2021'!AA100</f>
        <v>0</v>
      </c>
      <c r="AD32" s="276">
        <f>'DATA 2021'!AD100-'DATA 2021'!AB100</f>
        <v>0</v>
      </c>
      <c r="AE32" s="277">
        <f>'DATA 2021'!AE100-'DATA 2021'!AC100</f>
        <v>0</v>
      </c>
      <c r="AF32" s="276">
        <f>'DATA 2021'!AF100-'DATA 2021'!AD100</f>
        <v>0</v>
      </c>
      <c r="AG32" s="277">
        <f>'DATA 2021'!AG100-'DATA 2021'!AE100</f>
        <v>0</v>
      </c>
      <c r="AH32" s="273">
        <f>'DATA 2021'!AH100-'DATA 2021'!AF100</f>
        <v>0</v>
      </c>
      <c r="AI32" s="275">
        <f>'DATA 2021'!AI100-'DATA 2021'!AG100</f>
        <v>0</v>
      </c>
      <c r="AJ32" s="241">
        <f>'DATA 2021'!AJ100-'DATA 2021'!AH100</f>
        <v>0</v>
      </c>
      <c r="AK32" s="242">
        <f>'DATA 2021'!AK100-'DATA 2021'!AI100</f>
        <v>0</v>
      </c>
      <c r="AL32" s="241">
        <f>'DATA 2021'!AL100-'DATA 2021'!AJ100</f>
        <v>0</v>
      </c>
      <c r="AM32" s="242">
        <f>'DATA 2021'!AM100-'DATA 2021'!AK100</f>
        <v>0</v>
      </c>
      <c r="AN32" s="241">
        <f>'DATA 2021'!AN100-'DATA 2021'!AL100</f>
        <v>0</v>
      </c>
      <c r="AO32" s="242">
        <f>'DATA 2021'!AO100-'DATA 2021'!AM100</f>
        <v>0</v>
      </c>
      <c r="AP32" s="241">
        <f>'DATA 2021'!AP100-'DATA 2021'!AN100</f>
        <v>0</v>
      </c>
      <c r="AQ32" s="242">
        <f>'DATA 2021'!AQ100-'DATA 2021'!AO100</f>
        <v>0</v>
      </c>
      <c r="AR32" s="276">
        <f>'DATA 2021'!AR100-'DATA 2021'!AP100</f>
        <v>0</v>
      </c>
      <c r="AS32" s="277">
        <f>'DATA 2021'!AS100-'DATA 2021'!AQ100</f>
        <v>0</v>
      </c>
      <c r="AT32" s="276">
        <f>'DATA 2021'!AT100-'DATA 2021'!AR100</f>
        <v>0</v>
      </c>
      <c r="AU32" s="277">
        <f>'DATA 2021'!AU100-'DATA 2021'!AS100</f>
        <v>0</v>
      </c>
      <c r="AV32" s="273">
        <f>'DATA 2021'!AV100-'DATA 2021'!AT100</f>
        <v>0</v>
      </c>
      <c r="AW32" s="275">
        <f>'DATA 2021'!AW100-'DATA 2021'!AU100</f>
        <v>0</v>
      </c>
      <c r="AX32" s="241">
        <f>'DATA 2021'!AX100-'DATA 2021'!AV100</f>
        <v>0</v>
      </c>
      <c r="AY32" s="242">
        <f>'DATA 2021'!AY100-'DATA 2021'!AW100</f>
        <v>0</v>
      </c>
      <c r="AZ32" s="241">
        <f>'DATA 2021'!AZ100-'DATA 2021'!AX100</f>
        <v>0</v>
      </c>
      <c r="BA32" s="242">
        <f>'DATA 2021'!BA100-'DATA 2021'!AY100</f>
        <v>0</v>
      </c>
      <c r="BB32" s="241">
        <f>'DATA 2021'!BB100-'DATA 2021'!AZ100</f>
        <v>0</v>
      </c>
      <c r="BC32" s="242">
        <f>'DATA 2021'!BC100-'DATA 2021'!BA100</f>
        <v>0</v>
      </c>
      <c r="BD32" s="241">
        <f>'DATA 2021'!BD100-'DATA 2021'!BB100</f>
        <v>0</v>
      </c>
      <c r="BE32" s="242">
        <f>'DATA 2021'!BE100-'DATA 2021'!BC100</f>
        <v>0</v>
      </c>
      <c r="BF32" s="276">
        <f>'DATA 2021'!BF100-'DATA 2021'!BD100</f>
        <v>0</v>
      </c>
      <c r="BG32" s="277">
        <f>'DATA 2021'!BG100-'DATA 2021'!BE100</f>
        <v>0</v>
      </c>
      <c r="BH32" s="276">
        <f>'DATA 2021'!BH100-'DATA 2021'!BF100</f>
        <v>0</v>
      </c>
      <c r="BI32" s="277">
        <f>'DATA 2021'!BI100-'DATA 2021'!BG100</f>
        <v>0</v>
      </c>
      <c r="BJ32" s="237">
        <f>'DATA 2021'!BJ100-'DATA 2021'!B100</f>
        <v>0</v>
      </c>
      <c r="BK32" s="248">
        <f>'DATA 2021'!BK100</f>
        <v>0</v>
      </c>
    </row>
    <row r="33" spans="1:63" ht="21" customHeight="1">
      <c r="A33" s="135" t="s">
        <v>29</v>
      </c>
      <c r="B33" s="249">
        <f>SUM(B3:B32)</f>
        <v>0</v>
      </c>
      <c r="C33" s="250">
        <f>SUM(C3:C32)</f>
        <v>0</v>
      </c>
      <c r="D33" s="251">
        <f>SUM(D4:D32)</f>
        <v>0</v>
      </c>
      <c r="E33" s="252">
        <f>SUM(E4:E32)</f>
        <v>0</v>
      </c>
      <c r="F33" s="251">
        <f>SUM(F5:F32)</f>
        <v>0</v>
      </c>
      <c r="G33" s="252">
        <f>SUM(G5:G32)</f>
        <v>0</v>
      </c>
      <c r="H33" s="251">
        <f>SUM(H6:H32)</f>
        <v>0</v>
      </c>
      <c r="I33" s="252">
        <f>SUM(I6:I32)</f>
        <v>0</v>
      </c>
      <c r="J33" s="251">
        <f>SUM(J7:J32)</f>
        <v>0</v>
      </c>
      <c r="K33" s="252">
        <f>SUM(K7:K32)</f>
        <v>0</v>
      </c>
      <c r="L33" s="251">
        <f>SUM(L8:L32)</f>
        <v>0</v>
      </c>
      <c r="M33" s="252">
        <f>SUM(M8:M32)</f>
        <v>0</v>
      </c>
      <c r="N33" s="251">
        <f>SUM(N9:N32)</f>
        <v>0</v>
      </c>
      <c r="O33" s="252">
        <f>SUM(O9:O32)</f>
        <v>0</v>
      </c>
      <c r="P33" s="251">
        <f>SUM(P10:P32)</f>
        <v>0</v>
      </c>
      <c r="Q33" s="252">
        <f>SUM(Q10:Q32)</f>
        <v>0</v>
      </c>
      <c r="R33" s="251">
        <f>SUM(R11:R32)</f>
        <v>0</v>
      </c>
      <c r="S33" s="252">
        <f>SUM(S11:S32)</f>
        <v>0</v>
      </c>
      <c r="T33" s="251">
        <f>SUM(T12:T32)</f>
        <v>0</v>
      </c>
      <c r="U33" s="252">
        <f>SUM(U12:U32)</f>
        <v>0</v>
      </c>
      <c r="V33" s="251">
        <f>SUM(V13:V32)</f>
        <v>0</v>
      </c>
      <c r="W33" s="252">
        <f>SUM(W13:W32)</f>
        <v>0</v>
      </c>
      <c r="X33" s="251">
        <f>SUM(X14:X32)</f>
        <v>0</v>
      </c>
      <c r="Y33" s="252">
        <f>SUM(Y14:Y32)</f>
        <v>0</v>
      </c>
      <c r="Z33" s="251">
        <f>SUM(Z15:Z32)</f>
        <v>0</v>
      </c>
      <c r="AA33" s="252">
        <f>SUM(AA15:AA32)</f>
        <v>0</v>
      </c>
      <c r="AB33" s="251">
        <f>SUM(AB16:AB32)</f>
        <v>0</v>
      </c>
      <c r="AC33" s="252">
        <f>SUM(AC16:AC32)</f>
        <v>0</v>
      </c>
      <c r="AD33" s="251">
        <f>SUM(AD17:AD32)</f>
        <v>0</v>
      </c>
      <c r="AE33" s="252">
        <f>SUM(AE17:AE32)</f>
        <v>0</v>
      </c>
      <c r="AF33" s="251">
        <f>SUM(AF18:AF32)</f>
        <v>0</v>
      </c>
      <c r="AG33" s="252">
        <f>SUM(AG18:AG32)</f>
        <v>0</v>
      </c>
      <c r="AH33" s="251">
        <f>SUM(AH19:AH32)</f>
        <v>0</v>
      </c>
      <c r="AI33" s="252">
        <f>SUM(AI19:AI32)</f>
        <v>0</v>
      </c>
      <c r="AJ33" s="251">
        <f>SUM(AJ20:AJ32)</f>
        <v>0</v>
      </c>
      <c r="AK33" s="252">
        <f>SUM(AK20:AK32)</f>
        <v>0</v>
      </c>
      <c r="AL33" s="251">
        <f>SUM(AL21:AL32)</f>
        <v>0</v>
      </c>
      <c r="AM33" s="252">
        <f>SUM(AM21:AM32)</f>
        <v>0</v>
      </c>
      <c r="AN33" s="251">
        <f>SUM(AN22:AN32)</f>
        <v>0</v>
      </c>
      <c r="AO33" s="252">
        <f>SUM(AO22:AO32)</f>
        <v>0</v>
      </c>
      <c r="AP33" s="251">
        <f>SUM(AP23:AP32)</f>
        <v>0</v>
      </c>
      <c r="AQ33" s="252">
        <f>SUM(AQ23:AQ32)</f>
        <v>0</v>
      </c>
      <c r="AR33" s="251">
        <f>SUM(AR24:AR32)</f>
        <v>0</v>
      </c>
      <c r="AS33" s="252">
        <f>SUM(AS24:AS32)</f>
        <v>0</v>
      </c>
      <c r="AT33" s="251">
        <f>SUM(AT25:AT32)</f>
        <v>0</v>
      </c>
      <c r="AU33" s="252">
        <f>SUM(AU25:AU32)</f>
        <v>0</v>
      </c>
      <c r="AV33" s="251">
        <f>SUM(AV26:AV32)</f>
        <v>0</v>
      </c>
      <c r="AW33" s="252">
        <f>SUM(AW26:AW32)</f>
        <v>0</v>
      </c>
      <c r="AX33" s="251">
        <f>SUM(AX27:AX32)</f>
        <v>0</v>
      </c>
      <c r="AY33" s="252">
        <f>SUM(AY27:AY32)</f>
        <v>0</v>
      </c>
      <c r="AZ33" s="251">
        <f>SUM(AZ28:AZ32)</f>
        <v>0</v>
      </c>
      <c r="BA33" s="252">
        <f>SUM(BA28:BA32)</f>
        <v>0</v>
      </c>
      <c r="BB33" s="251">
        <f>SUM(BB29:BB32)</f>
        <v>0</v>
      </c>
      <c r="BC33" s="252">
        <f>SUM(BC29:BC32)</f>
        <v>0</v>
      </c>
      <c r="BD33" s="251">
        <f>SUM(BD30:BD32)</f>
        <v>0</v>
      </c>
      <c r="BE33" s="252">
        <f>SUM(BE30:BE32)</f>
        <v>0</v>
      </c>
      <c r="BF33" s="251">
        <f>SUM(BF31:BF32)</f>
        <v>0</v>
      </c>
      <c r="BG33" s="252">
        <f>SUM(BG31:BG32)</f>
        <v>0</v>
      </c>
      <c r="BH33" s="251">
        <f>SUM(BH32:BH32)</f>
        <v>0</v>
      </c>
      <c r="BI33" s="252">
        <f>SUM(BI32:BI32)</f>
        <v>0</v>
      </c>
      <c r="BJ33" s="261"/>
      <c r="BK33" s="261"/>
    </row>
  </sheetData>
  <mergeCells count="31">
    <mergeCell ref="B1:C1"/>
    <mergeCell ref="D1:E1"/>
    <mergeCell ref="AX1:AY1"/>
    <mergeCell ref="AF1:AG1"/>
    <mergeCell ref="H1:I1"/>
    <mergeCell ref="BB1:BC1"/>
    <mergeCell ref="AH1:AI1"/>
    <mergeCell ref="AD1:AE1"/>
    <mergeCell ref="F1:G1"/>
    <mergeCell ref="AZ1:BA1"/>
    <mergeCell ref="AV1:AW1"/>
    <mergeCell ref="N1:O1"/>
    <mergeCell ref="L1:M1"/>
    <mergeCell ref="J1:K1"/>
    <mergeCell ref="AL1:AM1"/>
    <mergeCell ref="BJ1:BK1"/>
    <mergeCell ref="P1:Q1"/>
    <mergeCell ref="AB1:AC1"/>
    <mergeCell ref="AP1:AQ1"/>
    <mergeCell ref="R1:S1"/>
    <mergeCell ref="T1:U1"/>
    <mergeCell ref="V1:W1"/>
    <mergeCell ref="AJ1:AK1"/>
    <mergeCell ref="BD1:BE1"/>
    <mergeCell ref="BH1:BI1"/>
    <mergeCell ref="BF1:BG1"/>
    <mergeCell ref="Z1:AA1"/>
    <mergeCell ref="AN1:AO1"/>
    <mergeCell ref="AR1:AS1"/>
    <mergeCell ref="X1:Y1"/>
    <mergeCell ref="AT1:AU1"/>
  </mergeCells>
  <pageMargins left="1" right="1" top="1" bottom="1" header="0.25" footer="0.25"/>
  <pageSetup orientation="portrait"/>
  <headerFooter>
    <oddFooter>&amp;C&amp;"Helvetica,Regular"&amp;12&amp;K000000&amp;P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34"/>
  <sheetViews>
    <sheetView showGridLines="0" workbookViewId="0">
      <pane xSplit="1" ySplit="1" topLeftCell="BD19" activePane="bottomRight" state="frozen"/>
      <selection pane="topRight"/>
      <selection pane="bottomLeft"/>
      <selection pane="bottomRight" activeCell="BD30" sqref="BD30:BE33"/>
    </sheetView>
  </sheetViews>
  <sheetFormatPr defaultColWidth="16.28515625" defaultRowHeight="18" customHeight="1"/>
  <cols>
    <col min="1" max="2" width="8.42578125" style="262" customWidth="1"/>
    <col min="3" max="3" width="12" style="262" customWidth="1"/>
    <col min="4" max="4" width="8.28515625" style="262" customWidth="1"/>
    <col min="5" max="5" width="11.85546875" style="262" customWidth="1"/>
    <col min="6" max="6" width="8.42578125" style="262" customWidth="1"/>
    <col min="7" max="7" width="11.7109375" style="262" customWidth="1"/>
    <col min="8" max="8" width="8.42578125" style="262" customWidth="1"/>
    <col min="9" max="9" width="11.7109375" style="262" customWidth="1"/>
    <col min="10" max="10" width="8.42578125" style="262" customWidth="1"/>
    <col min="11" max="11" width="11.7109375" style="262" customWidth="1"/>
    <col min="12" max="12" width="8.42578125" style="262" customWidth="1"/>
    <col min="13" max="13" width="11.85546875" style="262" customWidth="1"/>
    <col min="14" max="14" width="8.42578125" style="262" customWidth="1"/>
    <col min="15" max="15" width="11.7109375" style="262" customWidth="1"/>
    <col min="16" max="16" width="8.42578125" style="262" customWidth="1"/>
    <col min="17" max="17" width="11.7109375" style="262" customWidth="1"/>
    <col min="18" max="18" width="8.28515625" style="262" customWidth="1"/>
    <col min="19" max="19" width="11.85546875" style="262" customWidth="1"/>
    <col min="20" max="20" width="8.28515625" style="262" customWidth="1"/>
    <col min="21" max="21" width="11.85546875" style="262" customWidth="1"/>
    <col min="22" max="22" width="8.28515625" style="262" customWidth="1"/>
    <col min="23" max="23" width="11.85546875" style="262" customWidth="1"/>
    <col min="24" max="24" width="8.42578125" style="262" customWidth="1"/>
    <col min="25" max="25" width="11.85546875" style="262" customWidth="1"/>
    <col min="26" max="26" width="8.42578125" style="262" customWidth="1"/>
    <col min="27" max="27" width="11.85546875" style="262" customWidth="1"/>
    <col min="28" max="28" width="8.42578125" style="262" customWidth="1"/>
    <col min="29" max="29" width="11.7109375" style="262" customWidth="1"/>
    <col min="30" max="30" width="8.42578125" style="262" customWidth="1"/>
    <col min="31" max="31" width="11.85546875" style="262" customWidth="1"/>
    <col min="32" max="32" width="8.28515625" style="262" customWidth="1"/>
    <col min="33" max="33" width="11.85546875" style="262" customWidth="1"/>
    <col min="34" max="34" width="8.28515625" style="262" customWidth="1"/>
    <col min="35" max="35" width="11.85546875" style="262" customWidth="1"/>
    <col min="36" max="36" width="8.42578125" style="262" customWidth="1"/>
    <col min="37" max="37" width="11.7109375" style="262" customWidth="1"/>
    <col min="38" max="38" width="8.42578125" style="262" customWidth="1"/>
    <col min="39" max="39" width="11.85546875" style="262" customWidth="1"/>
    <col min="40" max="40" width="8.28515625" style="262" customWidth="1"/>
    <col min="41" max="41" width="11.85546875" style="262" customWidth="1"/>
    <col min="42" max="42" width="8.42578125" style="262" customWidth="1"/>
    <col min="43" max="43" width="11.85546875" style="262" customWidth="1"/>
    <col min="44" max="44" width="8.42578125" style="262" customWidth="1"/>
    <col min="45" max="45" width="11.7109375" style="262" customWidth="1"/>
    <col min="46" max="46" width="8.42578125" style="262" customWidth="1"/>
    <col min="47" max="47" width="11.85546875" style="262" customWidth="1"/>
    <col min="48" max="48" width="8.42578125" style="262" customWidth="1"/>
    <col min="49" max="49" width="11.7109375" style="262" customWidth="1"/>
    <col min="50" max="50" width="8.28515625" style="262" customWidth="1"/>
    <col min="51" max="51" width="11.7109375" style="262" customWidth="1"/>
    <col min="52" max="52" width="8.42578125" style="262" customWidth="1"/>
    <col min="53" max="53" width="11.7109375" style="262" customWidth="1"/>
    <col min="54" max="54" width="8.42578125" style="262" customWidth="1"/>
    <col min="55" max="55" width="11.7109375" style="262" customWidth="1"/>
    <col min="56" max="56" width="8.42578125" style="262" customWidth="1"/>
    <col min="57" max="57" width="11.85546875" style="262" customWidth="1"/>
    <col min="58" max="58" width="8.140625" style="262" customWidth="1"/>
    <col min="59" max="59" width="11.85546875" style="262" customWidth="1"/>
    <col min="60" max="60" width="8.42578125" style="262" customWidth="1"/>
    <col min="61" max="61" width="11.7109375" style="262" customWidth="1"/>
    <col min="62" max="62" width="8.42578125" style="262" customWidth="1"/>
    <col min="63" max="65" width="11.7109375" style="262" customWidth="1"/>
    <col min="66" max="256" width="16.28515625" customWidth="1"/>
  </cols>
  <sheetData>
    <row r="1" spans="1:65" ht="15.6" customHeight="1">
      <c r="A1" s="110" t="s">
        <v>40</v>
      </c>
      <c r="B1" s="330">
        <v>0</v>
      </c>
      <c r="C1" s="331"/>
      <c r="D1" s="330">
        <v>1</v>
      </c>
      <c r="E1" s="331"/>
      <c r="F1" s="330">
        <v>2</v>
      </c>
      <c r="G1" s="331"/>
      <c r="H1" s="332">
        <v>3</v>
      </c>
      <c r="I1" s="331"/>
      <c r="J1" s="332">
        <v>4</v>
      </c>
      <c r="K1" s="331"/>
      <c r="L1" s="332">
        <v>5</v>
      </c>
      <c r="M1" s="331"/>
      <c r="N1" s="332">
        <v>6</v>
      </c>
      <c r="O1" s="331"/>
      <c r="P1" s="332">
        <v>7</v>
      </c>
      <c r="Q1" s="331"/>
      <c r="R1" s="332">
        <v>8</v>
      </c>
      <c r="S1" s="331"/>
      <c r="T1" s="332">
        <v>9</v>
      </c>
      <c r="U1" s="331"/>
      <c r="V1" s="332">
        <v>10</v>
      </c>
      <c r="W1" s="331"/>
      <c r="X1" s="332">
        <v>11</v>
      </c>
      <c r="Y1" s="331"/>
      <c r="Z1" s="332">
        <v>12</v>
      </c>
      <c r="AA1" s="331"/>
      <c r="AB1" s="332">
        <v>13</v>
      </c>
      <c r="AC1" s="331"/>
      <c r="AD1" s="332">
        <v>14</v>
      </c>
      <c r="AE1" s="331"/>
      <c r="AF1" s="332">
        <v>15</v>
      </c>
      <c r="AG1" s="331"/>
      <c r="AH1" s="332">
        <v>16</v>
      </c>
      <c r="AI1" s="331"/>
      <c r="AJ1" s="332">
        <v>17</v>
      </c>
      <c r="AK1" s="331"/>
      <c r="AL1" s="332">
        <v>18</v>
      </c>
      <c r="AM1" s="331"/>
      <c r="AN1" s="332">
        <v>19</v>
      </c>
      <c r="AO1" s="331"/>
      <c r="AP1" s="332">
        <v>20</v>
      </c>
      <c r="AQ1" s="331"/>
      <c r="AR1" s="332">
        <v>21</v>
      </c>
      <c r="AS1" s="331"/>
      <c r="AT1" s="332">
        <v>22</v>
      </c>
      <c r="AU1" s="331"/>
      <c r="AV1" s="332">
        <v>23</v>
      </c>
      <c r="AW1" s="331"/>
      <c r="AX1" s="332">
        <v>24</v>
      </c>
      <c r="AY1" s="331"/>
      <c r="AZ1" s="332">
        <v>25</v>
      </c>
      <c r="BA1" s="331"/>
      <c r="BB1" s="332">
        <v>26</v>
      </c>
      <c r="BC1" s="331"/>
      <c r="BD1" s="332">
        <v>27</v>
      </c>
      <c r="BE1" s="331"/>
      <c r="BF1" s="332">
        <v>28</v>
      </c>
      <c r="BG1" s="331"/>
      <c r="BH1" s="332">
        <v>29</v>
      </c>
      <c r="BI1" s="331"/>
      <c r="BJ1" s="332">
        <v>30</v>
      </c>
      <c r="BK1" s="331"/>
      <c r="BL1" s="109"/>
      <c r="BM1" s="109"/>
    </row>
    <row r="2" spans="1:65" ht="15.6" customHeight="1">
      <c r="A2" s="228"/>
      <c r="B2" s="112" t="s">
        <v>36</v>
      </c>
      <c r="C2" s="112" t="s">
        <v>37</v>
      </c>
      <c r="D2" s="112" t="s">
        <v>36</v>
      </c>
      <c r="E2" s="112" t="s">
        <v>37</v>
      </c>
      <c r="F2" s="113" t="s">
        <v>36</v>
      </c>
      <c r="G2" s="113" t="s">
        <v>37</v>
      </c>
      <c r="H2" s="113" t="s">
        <v>36</v>
      </c>
      <c r="I2" s="113" t="s">
        <v>37</v>
      </c>
      <c r="J2" s="113" t="s">
        <v>36</v>
      </c>
      <c r="K2" s="113" t="s">
        <v>37</v>
      </c>
      <c r="L2" s="113" t="s">
        <v>36</v>
      </c>
      <c r="M2" s="113" t="s">
        <v>37</v>
      </c>
      <c r="N2" s="113" t="s">
        <v>36</v>
      </c>
      <c r="O2" s="113" t="s">
        <v>37</v>
      </c>
      <c r="P2" s="113" t="s">
        <v>36</v>
      </c>
      <c r="Q2" s="113" t="s">
        <v>37</v>
      </c>
      <c r="R2" s="113" t="s">
        <v>36</v>
      </c>
      <c r="S2" s="113" t="s">
        <v>37</v>
      </c>
      <c r="T2" s="113" t="s">
        <v>36</v>
      </c>
      <c r="U2" s="113" t="s">
        <v>37</v>
      </c>
      <c r="V2" s="113" t="s">
        <v>36</v>
      </c>
      <c r="W2" s="113" t="s">
        <v>37</v>
      </c>
      <c r="X2" s="113" t="s">
        <v>36</v>
      </c>
      <c r="Y2" s="113" t="s">
        <v>37</v>
      </c>
      <c r="Z2" s="113" t="s">
        <v>36</v>
      </c>
      <c r="AA2" s="113" t="s">
        <v>37</v>
      </c>
      <c r="AB2" s="113" t="s">
        <v>36</v>
      </c>
      <c r="AC2" s="113" t="s">
        <v>37</v>
      </c>
      <c r="AD2" s="113" t="s">
        <v>36</v>
      </c>
      <c r="AE2" s="113" t="s">
        <v>37</v>
      </c>
      <c r="AF2" s="113" t="s">
        <v>36</v>
      </c>
      <c r="AG2" s="113" t="s">
        <v>37</v>
      </c>
      <c r="AH2" s="113" t="s">
        <v>36</v>
      </c>
      <c r="AI2" s="113" t="s">
        <v>37</v>
      </c>
      <c r="AJ2" s="113" t="s">
        <v>36</v>
      </c>
      <c r="AK2" s="113" t="s">
        <v>37</v>
      </c>
      <c r="AL2" s="113" t="s">
        <v>36</v>
      </c>
      <c r="AM2" s="113" t="s">
        <v>37</v>
      </c>
      <c r="AN2" s="113" t="s">
        <v>36</v>
      </c>
      <c r="AO2" s="113" t="s">
        <v>37</v>
      </c>
      <c r="AP2" s="113" t="s">
        <v>36</v>
      </c>
      <c r="AQ2" s="113" t="s">
        <v>37</v>
      </c>
      <c r="AR2" s="113" t="s">
        <v>36</v>
      </c>
      <c r="AS2" s="113" t="s">
        <v>37</v>
      </c>
      <c r="AT2" s="113" t="s">
        <v>36</v>
      </c>
      <c r="AU2" s="113" t="s">
        <v>37</v>
      </c>
      <c r="AV2" s="113" t="s">
        <v>36</v>
      </c>
      <c r="AW2" s="113" t="s">
        <v>37</v>
      </c>
      <c r="AX2" s="113" t="s">
        <v>36</v>
      </c>
      <c r="AY2" s="113" t="s">
        <v>37</v>
      </c>
      <c r="AZ2" s="113" t="s">
        <v>36</v>
      </c>
      <c r="BA2" s="113" t="s">
        <v>37</v>
      </c>
      <c r="BB2" s="113" t="s">
        <v>36</v>
      </c>
      <c r="BC2" s="113" t="s">
        <v>37</v>
      </c>
      <c r="BD2" s="113" t="s">
        <v>36</v>
      </c>
      <c r="BE2" s="113" t="s">
        <v>37</v>
      </c>
      <c r="BF2" s="113" t="s">
        <v>36</v>
      </c>
      <c r="BG2" s="113" t="s">
        <v>37</v>
      </c>
      <c r="BH2" s="113" t="s">
        <v>36</v>
      </c>
      <c r="BI2" s="113" t="s">
        <v>37</v>
      </c>
      <c r="BJ2" s="113" t="s">
        <v>36</v>
      </c>
      <c r="BK2" s="113" t="s">
        <v>37</v>
      </c>
      <c r="BL2" s="256"/>
      <c r="BM2" s="256"/>
    </row>
    <row r="3" spans="1:65" ht="21" customHeight="1">
      <c r="A3" s="114">
        <v>1</v>
      </c>
      <c r="B3" s="229">
        <f>'DATA 2021'!B104</f>
        <v>0</v>
      </c>
      <c r="C3" s="230">
        <f>'DATA 2021'!C104</f>
        <v>0</v>
      </c>
      <c r="D3" s="231">
        <f>'DATA 2021'!D104-'DATA 2021'!B104</f>
        <v>0</v>
      </c>
      <c r="E3" s="232">
        <f>'DATA 2021'!E104-'DATA 2021'!C104</f>
        <v>0</v>
      </c>
      <c r="F3" s="233"/>
      <c r="G3" s="234"/>
      <c r="H3" s="233"/>
      <c r="I3" s="234"/>
      <c r="J3" s="233"/>
      <c r="K3" s="234"/>
      <c r="L3" s="233"/>
      <c r="M3" s="234"/>
      <c r="N3" s="233"/>
      <c r="O3" s="234"/>
      <c r="P3" s="233"/>
      <c r="Q3" s="234"/>
      <c r="R3" s="233"/>
      <c r="S3" s="234"/>
      <c r="T3" s="233"/>
      <c r="U3" s="234"/>
      <c r="V3" s="233"/>
      <c r="W3" s="234"/>
      <c r="X3" s="233"/>
      <c r="Y3" s="234"/>
      <c r="Z3" s="233"/>
      <c r="AA3" s="234"/>
      <c r="AB3" s="233"/>
      <c r="AC3" s="234"/>
      <c r="AD3" s="233"/>
      <c r="AE3" s="234"/>
      <c r="AF3" s="233"/>
      <c r="AG3" s="234"/>
      <c r="AH3" s="233"/>
      <c r="AI3" s="234"/>
      <c r="AJ3" s="233"/>
      <c r="AK3" s="234"/>
      <c r="AL3" s="233"/>
      <c r="AM3" s="234"/>
      <c r="AN3" s="233"/>
      <c r="AO3" s="234"/>
      <c r="AP3" s="233"/>
      <c r="AQ3" s="234"/>
      <c r="AR3" s="233"/>
      <c r="AS3" s="234"/>
      <c r="AT3" s="233"/>
      <c r="AU3" s="234"/>
      <c r="AV3" s="233"/>
      <c r="AW3" s="234"/>
      <c r="AX3" s="233"/>
      <c r="AY3" s="234"/>
      <c r="AZ3" s="233"/>
      <c r="BA3" s="234"/>
      <c r="BB3" s="233"/>
      <c r="BC3" s="234"/>
      <c r="BD3" s="233"/>
      <c r="BE3" s="234"/>
      <c r="BF3" s="233"/>
      <c r="BG3" s="234"/>
      <c r="BH3" s="233"/>
      <c r="BI3" s="234"/>
      <c r="BJ3" s="233"/>
      <c r="BK3" s="234"/>
      <c r="BL3" s="234"/>
      <c r="BM3" s="234"/>
    </row>
    <row r="4" spans="1:65" ht="21" customHeight="1">
      <c r="A4" s="114">
        <v>2</v>
      </c>
      <c r="B4" s="235">
        <f>'DATA 2021'!B105</f>
        <v>0</v>
      </c>
      <c r="C4" s="236">
        <f>'DATA 2021'!C105</f>
        <v>0</v>
      </c>
      <c r="D4" s="273">
        <f>'DATA 2021'!D105-'DATA 2021'!B105</f>
        <v>0</v>
      </c>
      <c r="E4" s="275">
        <f>'DATA 2021'!E105-'DATA 2021'!C105</f>
        <v>0</v>
      </c>
      <c r="F4" s="237">
        <f>'DATA 2021'!F105-'DATA 2021'!B105</f>
        <v>0</v>
      </c>
      <c r="G4" s="240">
        <f>'DATA 2021'!G105-'DATA 2021'!C105</f>
        <v>0</v>
      </c>
      <c r="H4" s="233"/>
      <c r="I4" s="234"/>
      <c r="J4" s="233"/>
      <c r="K4" s="234"/>
      <c r="L4" s="233"/>
      <c r="M4" s="234"/>
      <c r="N4" s="233"/>
      <c r="O4" s="234"/>
      <c r="P4" s="233"/>
      <c r="Q4" s="234"/>
      <c r="R4" s="233"/>
      <c r="S4" s="234"/>
      <c r="T4" s="233"/>
      <c r="U4" s="234"/>
      <c r="V4" s="233"/>
      <c r="W4" s="234"/>
      <c r="X4" s="233"/>
      <c r="Y4" s="234"/>
      <c r="Z4" s="233"/>
      <c r="AA4" s="234"/>
      <c r="AB4" s="233"/>
      <c r="AC4" s="234"/>
      <c r="AD4" s="233"/>
      <c r="AE4" s="234"/>
      <c r="AF4" s="233"/>
      <c r="AG4" s="234"/>
      <c r="AH4" s="233"/>
      <c r="AI4" s="234"/>
      <c r="AJ4" s="233"/>
      <c r="AK4" s="234"/>
      <c r="AL4" s="233"/>
      <c r="AM4" s="234"/>
      <c r="AN4" s="233"/>
      <c r="AO4" s="234"/>
      <c r="AP4" s="233"/>
      <c r="AQ4" s="234"/>
      <c r="AR4" s="233"/>
      <c r="AS4" s="234"/>
      <c r="AT4" s="233"/>
      <c r="AU4" s="234"/>
      <c r="AV4" s="233"/>
      <c r="AW4" s="234"/>
      <c r="AX4" s="233"/>
      <c r="AY4" s="234"/>
      <c r="AZ4" s="233"/>
      <c r="BA4" s="234"/>
      <c r="BB4" s="233"/>
      <c r="BC4" s="234"/>
      <c r="BD4" s="233"/>
      <c r="BE4" s="234"/>
      <c r="BF4" s="233"/>
      <c r="BG4" s="234"/>
      <c r="BH4" s="233"/>
      <c r="BI4" s="234"/>
      <c r="BJ4" s="233"/>
      <c r="BK4" s="234"/>
      <c r="BL4" s="234"/>
      <c r="BM4" s="234"/>
    </row>
    <row r="5" spans="1:65" ht="21" customHeight="1">
      <c r="A5" s="114">
        <v>3</v>
      </c>
      <c r="B5" s="235">
        <f>'DATA 2021'!B106</f>
        <v>0</v>
      </c>
      <c r="C5" s="236">
        <f>'DATA 2021'!C106</f>
        <v>0</v>
      </c>
      <c r="D5" s="273">
        <f>'DATA 2021'!D106-'DATA 2021'!B106</f>
        <v>0</v>
      </c>
      <c r="E5" s="275">
        <f>'DATA 2021'!E106-'DATA 2021'!C106</f>
        <v>0</v>
      </c>
      <c r="F5" s="273">
        <f>'DATA 2021'!F106-'DATA 2021'!D106</f>
        <v>0</v>
      </c>
      <c r="G5" s="275">
        <f>'DATA 2021'!G106-'DATA 2021'!E106</f>
        <v>0</v>
      </c>
      <c r="H5" s="237">
        <f>'DATA 2021'!H106-'DATA 2021'!B106</f>
        <v>0</v>
      </c>
      <c r="I5" s="240">
        <f>'DATA 2021'!I106-'DATA 2021'!C106</f>
        <v>0</v>
      </c>
      <c r="J5" s="233"/>
      <c r="K5" s="234"/>
      <c r="L5" s="233"/>
      <c r="M5" s="234"/>
      <c r="N5" s="233"/>
      <c r="O5" s="234"/>
      <c r="P5" s="233"/>
      <c r="Q5" s="234"/>
      <c r="R5" s="233"/>
      <c r="S5" s="234"/>
      <c r="T5" s="233"/>
      <c r="U5" s="234"/>
      <c r="V5" s="233"/>
      <c r="W5" s="234"/>
      <c r="X5" s="233"/>
      <c r="Y5" s="234"/>
      <c r="Z5" s="233"/>
      <c r="AA5" s="234"/>
      <c r="AB5" s="233"/>
      <c r="AC5" s="234"/>
      <c r="AD5" s="233"/>
      <c r="AE5" s="234"/>
      <c r="AF5" s="233"/>
      <c r="AG5" s="234"/>
      <c r="AH5" s="233"/>
      <c r="AI5" s="234"/>
      <c r="AJ5" s="233"/>
      <c r="AK5" s="234"/>
      <c r="AL5" s="233"/>
      <c r="AM5" s="234"/>
      <c r="AN5" s="233"/>
      <c r="AO5" s="234"/>
      <c r="AP5" s="233"/>
      <c r="AQ5" s="234"/>
      <c r="AR5" s="233"/>
      <c r="AS5" s="234"/>
      <c r="AT5" s="233"/>
      <c r="AU5" s="234"/>
      <c r="AV5" s="233"/>
      <c r="AW5" s="234"/>
      <c r="AX5" s="233"/>
      <c r="AY5" s="234"/>
      <c r="AZ5" s="233"/>
      <c r="BA5" s="234"/>
      <c r="BB5" s="233"/>
      <c r="BC5" s="234"/>
      <c r="BD5" s="233"/>
      <c r="BE5" s="234"/>
      <c r="BF5" s="233"/>
      <c r="BG5" s="234"/>
      <c r="BH5" s="233"/>
      <c r="BI5" s="234"/>
      <c r="BJ5" s="233"/>
      <c r="BK5" s="234"/>
      <c r="BL5" s="234"/>
      <c r="BM5" s="234"/>
    </row>
    <row r="6" spans="1:65" ht="21" customHeight="1">
      <c r="A6" s="114">
        <v>4</v>
      </c>
      <c r="B6" s="235">
        <f>'DATA 2021'!B107</f>
        <v>0</v>
      </c>
      <c r="C6" s="236">
        <f>'DATA 2021'!C107</f>
        <v>0</v>
      </c>
      <c r="D6" s="273">
        <f>'DATA 2021'!D107-'DATA 2021'!B107</f>
        <v>0</v>
      </c>
      <c r="E6" s="275">
        <f>'DATA 2021'!E107-'DATA 2021'!C107</f>
        <v>0</v>
      </c>
      <c r="F6" s="273">
        <f>'DATA 2021'!F107-'DATA 2021'!D107</f>
        <v>0</v>
      </c>
      <c r="G6" s="275">
        <f>'DATA 2021'!G107-'DATA 2021'!E107</f>
        <v>0</v>
      </c>
      <c r="H6" s="241">
        <f>'DATA 2021'!H107-'DATA 2021'!F107</f>
        <v>0</v>
      </c>
      <c r="I6" s="242">
        <f>'DATA 2021'!I107-'DATA 2021'!G107</f>
        <v>0</v>
      </c>
      <c r="J6" s="237">
        <f>'DATA 2021'!J107-'DATA 2021'!B107</f>
        <v>0</v>
      </c>
      <c r="K6" s="240">
        <f>'DATA 2021'!K107-'DATA 2021'!C107</f>
        <v>0</v>
      </c>
      <c r="L6" s="233"/>
      <c r="M6" s="234"/>
      <c r="N6" s="233"/>
      <c r="O6" s="234"/>
      <c r="P6" s="233"/>
      <c r="Q6" s="234"/>
      <c r="R6" s="233"/>
      <c r="S6" s="234"/>
      <c r="T6" s="233"/>
      <c r="U6" s="234"/>
      <c r="V6" s="233"/>
      <c r="W6" s="234"/>
      <c r="X6" s="233"/>
      <c r="Y6" s="234"/>
      <c r="Z6" s="233"/>
      <c r="AA6" s="234"/>
      <c r="AB6" s="233"/>
      <c r="AC6" s="234"/>
      <c r="AD6" s="233"/>
      <c r="AE6" s="234"/>
      <c r="AF6" s="233"/>
      <c r="AG6" s="234"/>
      <c r="AH6" s="233"/>
      <c r="AI6" s="234"/>
      <c r="AJ6" s="233"/>
      <c r="AK6" s="234"/>
      <c r="AL6" s="233"/>
      <c r="AM6" s="234"/>
      <c r="AN6" s="233"/>
      <c r="AO6" s="234"/>
      <c r="AP6" s="233"/>
      <c r="AQ6" s="234"/>
      <c r="AR6" s="233"/>
      <c r="AS6" s="234"/>
      <c r="AT6" s="233"/>
      <c r="AU6" s="234"/>
      <c r="AV6" s="233"/>
      <c r="AW6" s="234"/>
      <c r="AX6" s="233"/>
      <c r="AY6" s="234"/>
      <c r="AZ6" s="233"/>
      <c r="BA6" s="234"/>
      <c r="BB6" s="233"/>
      <c r="BC6" s="234"/>
      <c r="BD6" s="233"/>
      <c r="BE6" s="234"/>
      <c r="BF6" s="233"/>
      <c r="BG6" s="234"/>
      <c r="BH6" s="233"/>
      <c r="BI6" s="234"/>
      <c r="BJ6" s="233"/>
      <c r="BK6" s="234"/>
      <c r="BL6" s="234"/>
      <c r="BM6" s="234"/>
    </row>
    <row r="7" spans="1:65" ht="21" customHeight="1">
      <c r="A7" s="114">
        <v>5</v>
      </c>
      <c r="B7" s="235">
        <f>'DATA 2021'!B108</f>
        <v>0</v>
      </c>
      <c r="C7" s="236">
        <f>'DATA 2021'!C108</f>
        <v>0</v>
      </c>
      <c r="D7" s="273">
        <f>'DATA 2021'!D108-'DATA 2021'!B108</f>
        <v>0</v>
      </c>
      <c r="E7" s="275">
        <f>'DATA 2021'!E108-'DATA 2021'!C108</f>
        <v>0</v>
      </c>
      <c r="F7" s="273">
        <f>'DATA 2021'!F108-'DATA 2021'!D108</f>
        <v>0</v>
      </c>
      <c r="G7" s="275">
        <f>'DATA 2021'!G108-'DATA 2021'!E108</f>
        <v>0</v>
      </c>
      <c r="H7" s="241">
        <f>'DATA 2021'!H108-'DATA 2021'!F108</f>
        <v>0</v>
      </c>
      <c r="I7" s="242">
        <f>'DATA 2021'!I108-'DATA 2021'!G108</f>
        <v>0</v>
      </c>
      <c r="J7" s="241">
        <f>'DATA 2021'!J108-'DATA 2021'!H108</f>
        <v>0</v>
      </c>
      <c r="K7" s="242">
        <f>'DATA 2021'!K108-'DATA 2021'!I108</f>
        <v>0</v>
      </c>
      <c r="L7" s="237">
        <f>'DATA 2021'!L108-'DATA 2021'!B108</f>
        <v>0</v>
      </c>
      <c r="M7" s="240">
        <f>'DATA 2021'!M108-'DATA 2021'!C108</f>
        <v>0</v>
      </c>
      <c r="N7" s="233"/>
      <c r="O7" s="234"/>
      <c r="P7" s="233"/>
      <c r="Q7" s="234"/>
      <c r="R7" s="233"/>
      <c r="S7" s="234"/>
      <c r="T7" s="233"/>
      <c r="U7" s="234"/>
      <c r="V7" s="233"/>
      <c r="W7" s="234"/>
      <c r="X7" s="233"/>
      <c r="Y7" s="234"/>
      <c r="Z7" s="233"/>
      <c r="AA7" s="234"/>
      <c r="AB7" s="233"/>
      <c r="AC7" s="234"/>
      <c r="AD7" s="233"/>
      <c r="AE7" s="234"/>
      <c r="AF7" s="233"/>
      <c r="AG7" s="234"/>
      <c r="AH7" s="233"/>
      <c r="AI7" s="234"/>
      <c r="AJ7" s="233"/>
      <c r="AK7" s="234"/>
      <c r="AL7" s="233"/>
      <c r="AM7" s="234"/>
      <c r="AN7" s="233"/>
      <c r="AO7" s="234"/>
      <c r="AP7" s="233"/>
      <c r="AQ7" s="234"/>
      <c r="AR7" s="233"/>
      <c r="AS7" s="234"/>
      <c r="AT7" s="233"/>
      <c r="AU7" s="234"/>
      <c r="AV7" s="233"/>
      <c r="AW7" s="234"/>
      <c r="AX7" s="233"/>
      <c r="AY7" s="234"/>
      <c r="AZ7" s="233"/>
      <c r="BA7" s="234"/>
      <c r="BB7" s="233"/>
      <c r="BC7" s="234"/>
      <c r="BD7" s="233"/>
      <c r="BE7" s="234"/>
      <c r="BF7" s="233"/>
      <c r="BG7" s="234"/>
      <c r="BH7" s="233"/>
      <c r="BI7" s="234"/>
      <c r="BJ7" s="233"/>
      <c r="BK7" s="234"/>
      <c r="BL7" s="234"/>
      <c r="BM7" s="234"/>
    </row>
    <row r="8" spans="1:65" ht="21" customHeight="1">
      <c r="A8" s="114">
        <v>6</v>
      </c>
      <c r="B8" s="235">
        <f>'DATA 2021'!B109</f>
        <v>0</v>
      </c>
      <c r="C8" s="236">
        <f>'DATA 2021'!C109</f>
        <v>0</v>
      </c>
      <c r="D8" s="273">
        <f>'DATA 2021'!D109-'DATA 2021'!B109</f>
        <v>0</v>
      </c>
      <c r="E8" s="275">
        <f>'DATA 2021'!E109-'DATA 2021'!C109</f>
        <v>0</v>
      </c>
      <c r="F8" s="273">
        <f>'DATA 2021'!F109-'DATA 2021'!D109</f>
        <v>0</v>
      </c>
      <c r="G8" s="275">
        <f>'DATA 2021'!G109-'DATA 2021'!E109</f>
        <v>0</v>
      </c>
      <c r="H8" s="241">
        <f>'DATA 2021'!H109-'DATA 2021'!F109</f>
        <v>0</v>
      </c>
      <c r="I8" s="242">
        <f>'DATA 2021'!I109-'DATA 2021'!G109</f>
        <v>0</v>
      </c>
      <c r="J8" s="241">
        <f>'DATA 2021'!J109-'DATA 2021'!H109</f>
        <v>0</v>
      </c>
      <c r="K8" s="242">
        <f>'DATA 2021'!K109-'DATA 2021'!I109</f>
        <v>0</v>
      </c>
      <c r="L8" s="276">
        <f>'DATA 2021'!L109-'DATA 2021'!J109</f>
        <v>0</v>
      </c>
      <c r="M8" s="277">
        <f>'DATA 2021'!M109-'DATA 2021'!K109</f>
        <v>0</v>
      </c>
      <c r="N8" s="237">
        <f>'DATA 2021'!N109-'DATA 2021'!B109</f>
        <v>0</v>
      </c>
      <c r="O8" s="240">
        <f>'DATA 2021'!O109-'DATA 2021'!C109</f>
        <v>0</v>
      </c>
      <c r="P8" s="233"/>
      <c r="Q8" s="234"/>
      <c r="R8" s="233"/>
      <c r="S8" s="234"/>
      <c r="T8" s="233"/>
      <c r="U8" s="234"/>
      <c r="V8" s="233"/>
      <c r="W8" s="234"/>
      <c r="X8" s="233"/>
      <c r="Y8" s="234"/>
      <c r="Z8" s="233"/>
      <c r="AA8" s="234"/>
      <c r="AB8" s="233"/>
      <c r="AC8" s="234"/>
      <c r="AD8" s="233"/>
      <c r="AE8" s="234"/>
      <c r="AF8" s="233"/>
      <c r="AG8" s="234"/>
      <c r="AH8" s="233"/>
      <c r="AI8" s="234"/>
      <c r="AJ8" s="233"/>
      <c r="AK8" s="234"/>
      <c r="AL8" s="233"/>
      <c r="AM8" s="234"/>
      <c r="AN8" s="233"/>
      <c r="AO8" s="234"/>
      <c r="AP8" s="233"/>
      <c r="AQ8" s="234"/>
      <c r="AR8" s="233"/>
      <c r="AS8" s="234"/>
      <c r="AT8" s="233"/>
      <c r="AU8" s="234"/>
      <c r="AV8" s="233"/>
      <c r="AW8" s="234"/>
      <c r="AX8" s="233"/>
      <c r="AY8" s="234"/>
      <c r="AZ8" s="233"/>
      <c r="BA8" s="234"/>
      <c r="BB8" s="233"/>
      <c r="BC8" s="234"/>
      <c r="BD8" s="233"/>
      <c r="BE8" s="234"/>
      <c r="BF8" s="233"/>
      <c r="BG8" s="234"/>
      <c r="BH8" s="233"/>
      <c r="BI8" s="234"/>
      <c r="BJ8" s="233"/>
      <c r="BK8" s="234"/>
      <c r="BL8" s="234"/>
      <c r="BM8" s="234"/>
    </row>
    <row r="9" spans="1:65" ht="21" customHeight="1">
      <c r="A9" s="114">
        <v>7</v>
      </c>
      <c r="B9" s="235">
        <f>'DATA 2021'!B110</f>
        <v>0</v>
      </c>
      <c r="C9" s="236">
        <f>'DATA 2021'!C110</f>
        <v>0</v>
      </c>
      <c r="D9" s="273">
        <f>'DATA 2021'!D110-'DATA 2021'!B110</f>
        <v>0</v>
      </c>
      <c r="E9" s="275">
        <f>'DATA 2021'!E110-'DATA 2021'!C110</f>
        <v>0</v>
      </c>
      <c r="F9" s="273">
        <f>'DATA 2021'!F110-'DATA 2021'!D110</f>
        <v>0</v>
      </c>
      <c r="G9" s="275">
        <f>'DATA 2021'!G110-'DATA 2021'!E110</f>
        <v>0</v>
      </c>
      <c r="H9" s="241">
        <f>'DATA 2021'!H110-'DATA 2021'!F110</f>
        <v>0</v>
      </c>
      <c r="I9" s="242">
        <f>'DATA 2021'!I110-'DATA 2021'!G110</f>
        <v>0</v>
      </c>
      <c r="J9" s="241">
        <f>'DATA 2021'!J110-'DATA 2021'!H110</f>
        <v>0</v>
      </c>
      <c r="K9" s="242">
        <f>'DATA 2021'!K110-'DATA 2021'!I110</f>
        <v>0</v>
      </c>
      <c r="L9" s="276">
        <f>'DATA 2021'!L110-'DATA 2021'!J110</f>
        <v>0</v>
      </c>
      <c r="M9" s="277">
        <f>'DATA 2021'!M110-'DATA 2021'!K110</f>
        <v>0</v>
      </c>
      <c r="N9" s="276">
        <f>'DATA 2021'!N110-'DATA 2021'!L110</f>
        <v>0</v>
      </c>
      <c r="O9" s="277">
        <f>'DATA 2021'!O110-'DATA 2021'!M110</f>
        <v>0</v>
      </c>
      <c r="P9" s="237">
        <f>'DATA 2021'!P110-'DATA 2021'!B110</f>
        <v>0</v>
      </c>
      <c r="Q9" s="240">
        <f>'DATA 2021'!Q110-'DATA 2021'!C110</f>
        <v>0</v>
      </c>
      <c r="R9" s="233"/>
      <c r="S9" s="234"/>
      <c r="T9" s="233"/>
      <c r="U9" s="234"/>
      <c r="V9" s="233"/>
      <c r="W9" s="234"/>
      <c r="X9" s="233"/>
      <c r="Y9" s="234"/>
      <c r="Z9" s="233"/>
      <c r="AA9" s="234"/>
      <c r="AB9" s="233"/>
      <c r="AC9" s="234"/>
      <c r="AD9" s="233"/>
      <c r="AE9" s="234"/>
      <c r="AF9" s="233"/>
      <c r="AG9" s="234"/>
      <c r="AH9" s="233"/>
      <c r="AI9" s="234"/>
      <c r="AJ9" s="233"/>
      <c r="AK9" s="234"/>
      <c r="AL9" s="233"/>
      <c r="AM9" s="234"/>
      <c r="AN9" s="233"/>
      <c r="AO9" s="234"/>
      <c r="AP9" s="233"/>
      <c r="AQ9" s="234"/>
      <c r="AR9" s="233"/>
      <c r="AS9" s="234"/>
      <c r="AT9" s="233"/>
      <c r="AU9" s="234"/>
      <c r="AV9" s="233"/>
      <c r="AW9" s="234"/>
      <c r="AX9" s="233"/>
      <c r="AY9" s="234"/>
      <c r="AZ9" s="233"/>
      <c r="BA9" s="234"/>
      <c r="BB9" s="233"/>
      <c r="BC9" s="234"/>
      <c r="BD9" s="233"/>
      <c r="BE9" s="234"/>
      <c r="BF9" s="233"/>
      <c r="BG9" s="234"/>
      <c r="BH9" s="233"/>
      <c r="BI9" s="234"/>
      <c r="BJ9" s="233"/>
      <c r="BK9" s="234"/>
      <c r="BL9" s="234"/>
      <c r="BM9" s="234"/>
    </row>
    <row r="10" spans="1:65" ht="21" customHeight="1">
      <c r="A10" s="114">
        <v>8</v>
      </c>
      <c r="B10" s="235">
        <f>'DATA 2021'!B111</f>
        <v>0</v>
      </c>
      <c r="C10" s="236">
        <f>'DATA 2021'!C111</f>
        <v>0</v>
      </c>
      <c r="D10" s="273">
        <f>'DATA 2021'!D111-'DATA 2021'!B111</f>
        <v>0</v>
      </c>
      <c r="E10" s="275">
        <f>'DATA 2021'!E111-'DATA 2021'!C111</f>
        <v>0</v>
      </c>
      <c r="F10" s="273">
        <f>'DATA 2021'!F111-'DATA 2021'!D111</f>
        <v>0</v>
      </c>
      <c r="G10" s="275">
        <f>'DATA 2021'!G111-'DATA 2021'!E111</f>
        <v>0</v>
      </c>
      <c r="H10" s="241">
        <f>'DATA 2021'!H111-'DATA 2021'!F111</f>
        <v>0</v>
      </c>
      <c r="I10" s="242">
        <f>'DATA 2021'!I111-'DATA 2021'!G111</f>
        <v>0</v>
      </c>
      <c r="J10" s="241">
        <f>'DATA 2021'!J111-'DATA 2021'!H111</f>
        <v>0</v>
      </c>
      <c r="K10" s="242">
        <f>'DATA 2021'!K111-'DATA 2021'!I111</f>
        <v>0</v>
      </c>
      <c r="L10" s="276">
        <f>'DATA 2021'!L111-'DATA 2021'!J111</f>
        <v>0</v>
      </c>
      <c r="M10" s="277">
        <f>'DATA 2021'!M111-'DATA 2021'!K111</f>
        <v>0</v>
      </c>
      <c r="N10" s="276">
        <f>'DATA 2021'!N111-'DATA 2021'!L111</f>
        <v>0</v>
      </c>
      <c r="O10" s="277">
        <f>'DATA 2021'!O111-'DATA 2021'!M111</f>
        <v>0</v>
      </c>
      <c r="P10" s="273">
        <f>'DATA 2021'!P111-'DATA 2021'!N111</f>
        <v>0</v>
      </c>
      <c r="Q10" s="275">
        <f>'DATA 2021'!Q111-'DATA 2021'!O111</f>
        <v>0</v>
      </c>
      <c r="R10" s="237">
        <f>'DATA 2021'!R111-'DATA 2021'!B111</f>
        <v>0</v>
      </c>
      <c r="S10" s="240">
        <f>'DATA 2021'!S111-'DATA 2021'!C111</f>
        <v>0</v>
      </c>
      <c r="T10" s="233"/>
      <c r="U10" s="234"/>
      <c r="V10" s="233"/>
      <c r="W10" s="234"/>
      <c r="X10" s="233"/>
      <c r="Y10" s="234"/>
      <c r="Z10" s="233"/>
      <c r="AA10" s="234"/>
      <c r="AB10" s="233"/>
      <c r="AC10" s="234"/>
      <c r="AD10" s="233"/>
      <c r="AE10" s="234"/>
      <c r="AF10" s="233"/>
      <c r="AG10" s="234"/>
      <c r="AH10" s="233"/>
      <c r="AI10" s="234"/>
      <c r="AJ10" s="233"/>
      <c r="AK10" s="234"/>
      <c r="AL10" s="233"/>
      <c r="AM10" s="234"/>
      <c r="AN10" s="233"/>
      <c r="AO10" s="234"/>
      <c r="AP10" s="233"/>
      <c r="AQ10" s="234"/>
      <c r="AR10" s="233"/>
      <c r="AS10" s="234"/>
      <c r="AT10" s="233"/>
      <c r="AU10" s="234"/>
      <c r="AV10" s="233"/>
      <c r="AW10" s="234"/>
      <c r="AX10" s="233"/>
      <c r="AY10" s="234"/>
      <c r="AZ10" s="233"/>
      <c r="BA10" s="234"/>
      <c r="BB10" s="233"/>
      <c r="BC10" s="234"/>
      <c r="BD10" s="233"/>
      <c r="BE10" s="234"/>
      <c r="BF10" s="233"/>
      <c r="BG10" s="234"/>
      <c r="BH10" s="233"/>
      <c r="BI10" s="234"/>
      <c r="BJ10" s="233"/>
      <c r="BK10" s="234"/>
      <c r="BL10" s="234"/>
      <c r="BM10" s="234"/>
    </row>
    <row r="11" spans="1:65" ht="21" customHeight="1">
      <c r="A11" s="114">
        <v>9</v>
      </c>
      <c r="B11" s="235">
        <f>'DATA 2021'!B112</f>
        <v>0</v>
      </c>
      <c r="C11" s="236">
        <f>'DATA 2021'!C112</f>
        <v>0</v>
      </c>
      <c r="D11" s="273">
        <f>'DATA 2021'!D112-'DATA 2021'!B112</f>
        <v>0</v>
      </c>
      <c r="E11" s="275">
        <f>'DATA 2021'!E112-'DATA 2021'!C112</f>
        <v>0</v>
      </c>
      <c r="F11" s="273">
        <f>'DATA 2021'!F112-'DATA 2021'!D112</f>
        <v>0</v>
      </c>
      <c r="G11" s="275">
        <f>'DATA 2021'!G112-'DATA 2021'!E112</f>
        <v>0</v>
      </c>
      <c r="H11" s="241">
        <f>'DATA 2021'!H112-'DATA 2021'!F112</f>
        <v>0</v>
      </c>
      <c r="I11" s="242">
        <f>'DATA 2021'!I112-'DATA 2021'!G112</f>
        <v>0</v>
      </c>
      <c r="J11" s="241">
        <f>'DATA 2021'!J112-'DATA 2021'!H112</f>
        <v>0</v>
      </c>
      <c r="K11" s="242">
        <f>'DATA 2021'!K112-'DATA 2021'!I112</f>
        <v>0</v>
      </c>
      <c r="L11" s="276">
        <f>'DATA 2021'!L112-'DATA 2021'!J112</f>
        <v>0</v>
      </c>
      <c r="M11" s="277">
        <f>'DATA 2021'!M112-'DATA 2021'!K112</f>
        <v>0</v>
      </c>
      <c r="N11" s="276">
        <f>'DATA 2021'!N112-'DATA 2021'!L112</f>
        <v>0</v>
      </c>
      <c r="O11" s="277">
        <f>'DATA 2021'!O112-'DATA 2021'!M112</f>
        <v>0</v>
      </c>
      <c r="P11" s="273">
        <f>'DATA 2021'!P112-'DATA 2021'!N112</f>
        <v>0</v>
      </c>
      <c r="Q11" s="275">
        <f>'DATA 2021'!Q112-'DATA 2021'!O112</f>
        <v>0</v>
      </c>
      <c r="R11" s="273">
        <f>'DATA 2021'!R112-'DATA 2021'!P112</f>
        <v>0</v>
      </c>
      <c r="S11" s="275">
        <f>'DATA 2021'!S112-'DATA 2021'!Q112</f>
        <v>0</v>
      </c>
      <c r="T11" s="237">
        <f>'DATA 2021'!T112-'DATA 2021'!B112</f>
        <v>0</v>
      </c>
      <c r="U11" s="240">
        <f>'DATA 2021'!U112</f>
        <v>0</v>
      </c>
      <c r="V11" s="233"/>
      <c r="W11" s="234"/>
      <c r="X11" s="233"/>
      <c r="Y11" s="234"/>
      <c r="Z11" s="233"/>
      <c r="AA11" s="234"/>
      <c r="AB11" s="233"/>
      <c r="AC11" s="234"/>
      <c r="AD11" s="233"/>
      <c r="AE11" s="234"/>
      <c r="AF11" s="233"/>
      <c r="AG11" s="234"/>
      <c r="AH11" s="233"/>
      <c r="AI11" s="234"/>
      <c r="AJ11" s="233"/>
      <c r="AK11" s="234"/>
      <c r="AL11" s="233"/>
      <c r="AM11" s="234"/>
      <c r="AN11" s="233"/>
      <c r="AO11" s="234"/>
      <c r="AP11" s="233"/>
      <c r="AQ11" s="234"/>
      <c r="AR11" s="233"/>
      <c r="AS11" s="234"/>
      <c r="AT11" s="233"/>
      <c r="AU11" s="234"/>
      <c r="AV11" s="233"/>
      <c r="AW11" s="234"/>
      <c r="AX11" s="233"/>
      <c r="AY11" s="234"/>
      <c r="AZ11" s="233"/>
      <c r="BA11" s="234"/>
      <c r="BB11" s="233"/>
      <c r="BC11" s="234"/>
      <c r="BD11" s="233"/>
      <c r="BE11" s="234"/>
      <c r="BF11" s="233"/>
      <c r="BG11" s="234"/>
      <c r="BH11" s="233"/>
      <c r="BI11" s="234"/>
      <c r="BJ11" s="233"/>
      <c r="BK11" s="234"/>
      <c r="BL11" s="234"/>
      <c r="BM11" s="234"/>
    </row>
    <row r="12" spans="1:65" ht="21" customHeight="1">
      <c r="A12" s="114">
        <v>10</v>
      </c>
      <c r="B12" s="235">
        <f>'DATA 2021'!B113</f>
        <v>0</v>
      </c>
      <c r="C12" s="236">
        <f>'DATA 2021'!C113</f>
        <v>0</v>
      </c>
      <c r="D12" s="273">
        <f>'DATA 2021'!D113-'DATA 2021'!B113</f>
        <v>0</v>
      </c>
      <c r="E12" s="275">
        <f>'DATA 2021'!E113-'DATA 2021'!C113</f>
        <v>0</v>
      </c>
      <c r="F12" s="273">
        <f>'DATA 2021'!F113-'DATA 2021'!D113</f>
        <v>0</v>
      </c>
      <c r="G12" s="275">
        <f>'DATA 2021'!G113-'DATA 2021'!E113</f>
        <v>0</v>
      </c>
      <c r="H12" s="241">
        <f>'DATA 2021'!H113-'DATA 2021'!F113</f>
        <v>0</v>
      </c>
      <c r="I12" s="242">
        <f>'DATA 2021'!I113-'DATA 2021'!G113</f>
        <v>0</v>
      </c>
      <c r="J12" s="241">
        <f>'DATA 2021'!J113-'DATA 2021'!H113</f>
        <v>0</v>
      </c>
      <c r="K12" s="242">
        <f>'DATA 2021'!K113-'DATA 2021'!I113</f>
        <v>0</v>
      </c>
      <c r="L12" s="276">
        <f>'DATA 2021'!L113-'DATA 2021'!J113</f>
        <v>0</v>
      </c>
      <c r="M12" s="277">
        <f>'DATA 2021'!M113-'DATA 2021'!K113</f>
        <v>0</v>
      </c>
      <c r="N12" s="276">
        <f>'DATA 2021'!N113-'DATA 2021'!L113</f>
        <v>0</v>
      </c>
      <c r="O12" s="277">
        <f>'DATA 2021'!O113-'DATA 2021'!M113</f>
        <v>0</v>
      </c>
      <c r="P12" s="273">
        <f>'DATA 2021'!P113-'DATA 2021'!N113</f>
        <v>0</v>
      </c>
      <c r="Q12" s="275">
        <f>'DATA 2021'!Q113-'DATA 2021'!O113</f>
        <v>0</v>
      </c>
      <c r="R12" s="273">
        <f>'DATA 2021'!R113-'DATA 2021'!P113</f>
        <v>0</v>
      </c>
      <c r="S12" s="275">
        <f>'DATA 2021'!S113-'DATA 2021'!Q113</f>
        <v>0</v>
      </c>
      <c r="T12" s="273">
        <f>'DATA 2021'!T113-'DATA 2021'!R113</f>
        <v>0</v>
      </c>
      <c r="U12" s="275">
        <f>'DATA 2021'!U113-'DATA 2021'!S113</f>
        <v>0</v>
      </c>
      <c r="V12" s="237">
        <f>'DATA 2021'!V113-'DATA 2021'!B113</f>
        <v>0</v>
      </c>
      <c r="W12" s="240">
        <f>'DATA 2021'!W113-'DATA 2021'!C113</f>
        <v>0</v>
      </c>
      <c r="X12" s="233"/>
      <c r="Y12" s="234"/>
      <c r="Z12" s="233"/>
      <c r="AA12" s="234"/>
      <c r="AB12" s="233"/>
      <c r="AC12" s="234"/>
      <c r="AD12" s="233"/>
      <c r="AE12" s="234"/>
      <c r="AF12" s="233"/>
      <c r="AG12" s="234"/>
      <c r="AH12" s="233"/>
      <c r="AI12" s="234"/>
      <c r="AJ12" s="233"/>
      <c r="AK12" s="234"/>
      <c r="AL12" s="233"/>
      <c r="AM12" s="234"/>
      <c r="AN12" s="233"/>
      <c r="AO12" s="234"/>
      <c r="AP12" s="233"/>
      <c r="AQ12" s="234"/>
      <c r="AR12" s="233"/>
      <c r="AS12" s="234"/>
      <c r="AT12" s="233"/>
      <c r="AU12" s="234"/>
      <c r="AV12" s="233"/>
      <c r="AW12" s="234"/>
      <c r="AX12" s="233"/>
      <c r="AY12" s="234"/>
      <c r="AZ12" s="233"/>
      <c r="BA12" s="234"/>
      <c r="BB12" s="233"/>
      <c r="BC12" s="234"/>
      <c r="BD12" s="233"/>
      <c r="BE12" s="234"/>
      <c r="BF12" s="233"/>
      <c r="BG12" s="234"/>
      <c r="BH12" s="233"/>
      <c r="BI12" s="234"/>
      <c r="BJ12" s="233"/>
      <c r="BK12" s="234"/>
      <c r="BL12" s="234"/>
      <c r="BM12" s="234"/>
    </row>
    <row r="13" spans="1:65" ht="21" customHeight="1">
      <c r="A13" s="114">
        <v>11</v>
      </c>
      <c r="B13" s="235">
        <f>'DATA 2021'!B114</f>
        <v>0</v>
      </c>
      <c r="C13" s="236">
        <f>'DATA 2021'!C114</f>
        <v>0</v>
      </c>
      <c r="D13" s="273">
        <f>'DATA 2021'!D114-'DATA 2021'!B114</f>
        <v>0</v>
      </c>
      <c r="E13" s="275">
        <f>'DATA 2021'!E114-'DATA 2021'!C114</f>
        <v>0</v>
      </c>
      <c r="F13" s="273">
        <f>'DATA 2021'!F114-'DATA 2021'!D114</f>
        <v>0</v>
      </c>
      <c r="G13" s="275">
        <f>'DATA 2021'!G114-'DATA 2021'!E114</f>
        <v>0</v>
      </c>
      <c r="H13" s="241">
        <f>'DATA 2021'!H114-'DATA 2021'!F114</f>
        <v>0</v>
      </c>
      <c r="I13" s="242">
        <f>'DATA 2021'!I114-'DATA 2021'!G114</f>
        <v>0</v>
      </c>
      <c r="J13" s="241">
        <f>'DATA 2021'!J114-'DATA 2021'!H114</f>
        <v>0</v>
      </c>
      <c r="K13" s="242">
        <f>'DATA 2021'!K114-'DATA 2021'!I114</f>
        <v>0</v>
      </c>
      <c r="L13" s="276">
        <f>'DATA 2021'!L114-'DATA 2021'!J114</f>
        <v>0</v>
      </c>
      <c r="M13" s="277">
        <f>'DATA 2021'!M114-'DATA 2021'!K114</f>
        <v>0</v>
      </c>
      <c r="N13" s="276">
        <f>'DATA 2021'!N114-'DATA 2021'!L114</f>
        <v>0</v>
      </c>
      <c r="O13" s="277">
        <f>'DATA 2021'!O114-'DATA 2021'!M114</f>
        <v>0</v>
      </c>
      <c r="P13" s="273">
        <f>'DATA 2021'!P114-'DATA 2021'!N114</f>
        <v>0</v>
      </c>
      <c r="Q13" s="275">
        <f>'DATA 2021'!Q114-'DATA 2021'!O114</f>
        <v>0</v>
      </c>
      <c r="R13" s="273">
        <f>'DATA 2021'!R114-'DATA 2021'!P114</f>
        <v>0</v>
      </c>
      <c r="S13" s="275">
        <f>'DATA 2021'!S114-'DATA 2021'!Q114</f>
        <v>0</v>
      </c>
      <c r="T13" s="273">
        <f>'DATA 2021'!T114-'DATA 2021'!R114</f>
        <v>0</v>
      </c>
      <c r="U13" s="275">
        <f>'DATA 2021'!U114-'DATA 2021'!S114</f>
        <v>0</v>
      </c>
      <c r="V13" s="241">
        <f>'DATA 2021'!V114-'DATA 2021'!T114</f>
        <v>0</v>
      </c>
      <c r="W13" s="242">
        <f>'DATA 2021'!W114-'DATA 2021'!U114</f>
        <v>0</v>
      </c>
      <c r="X13" s="237">
        <f>'DATA 2021'!X114-'DATA 2021'!B114</f>
        <v>0</v>
      </c>
      <c r="Y13" s="240">
        <f>'DATA 2021'!Y114-'DATA 2021'!C114</f>
        <v>0</v>
      </c>
      <c r="Z13" s="233"/>
      <c r="AA13" s="234"/>
      <c r="AB13" s="233"/>
      <c r="AC13" s="234"/>
      <c r="AD13" s="233"/>
      <c r="AE13" s="234"/>
      <c r="AF13" s="233"/>
      <c r="AG13" s="234"/>
      <c r="AH13" s="233"/>
      <c r="AI13" s="234"/>
      <c r="AJ13" s="233"/>
      <c r="AK13" s="234"/>
      <c r="AL13" s="233"/>
      <c r="AM13" s="234"/>
      <c r="AN13" s="233"/>
      <c r="AO13" s="234"/>
      <c r="AP13" s="233"/>
      <c r="AQ13" s="234"/>
      <c r="AR13" s="233"/>
      <c r="AS13" s="234"/>
      <c r="AT13" s="233"/>
      <c r="AU13" s="234"/>
      <c r="AV13" s="233"/>
      <c r="AW13" s="234"/>
      <c r="AX13" s="233"/>
      <c r="AY13" s="234"/>
      <c r="AZ13" s="233"/>
      <c r="BA13" s="234"/>
      <c r="BB13" s="233"/>
      <c r="BC13" s="234"/>
      <c r="BD13" s="233"/>
      <c r="BE13" s="234"/>
      <c r="BF13" s="233"/>
      <c r="BG13" s="234"/>
      <c r="BH13" s="233"/>
      <c r="BI13" s="234"/>
      <c r="BJ13" s="233"/>
      <c r="BK13" s="234"/>
      <c r="BL13" s="234"/>
      <c r="BM13" s="234"/>
    </row>
    <row r="14" spans="1:65" ht="21" customHeight="1">
      <c r="A14" s="114">
        <v>12</v>
      </c>
      <c r="B14" s="235">
        <f>'DATA 2021'!B115</f>
        <v>0</v>
      </c>
      <c r="C14" s="236">
        <f>'DATA 2021'!C115</f>
        <v>0</v>
      </c>
      <c r="D14" s="273">
        <f>'DATA 2021'!D115-'DATA 2021'!B115</f>
        <v>0</v>
      </c>
      <c r="E14" s="275">
        <f>'DATA 2021'!E115-'DATA 2021'!C115</f>
        <v>0</v>
      </c>
      <c r="F14" s="273">
        <f>'DATA 2021'!F115-'DATA 2021'!D115</f>
        <v>0</v>
      </c>
      <c r="G14" s="275">
        <f>'DATA 2021'!G115-'DATA 2021'!E115</f>
        <v>0</v>
      </c>
      <c r="H14" s="241">
        <f>'DATA 2021'!H115-'DATA 2021'!F115</f>
        <v>0</v>
      </c>
      <c r="I14" s="242">
        <f>'DATA 2021'!I115-'DATA 2021'!G115</f>
        <v>0</v>
      </c>
      <c r="J14" s="241">
        <f>'DATA 2021'!J115-'DATA 2021'!H115</f>
        <v>0</v>
      </c>
      <c r="K14" s="242">
        <f>'DATA 2021'!K115-'DATA 2021'!I115</f>
        <v>0</v>
      </c>
      <c r="L14" s="276">
        <f>'DATA 2021'!L115-'DATA 2021'!J115</f>
        <v>0</v>
      </c>
      <c r="M14" s="277">
        <f>'DATA 2021'!M115-'DATA 2021'!K115</f>
        <v>0</v>
      </c>
      <c r="N14" s="276">
        <f>'DATA 2021'!N115-'DATA 2021'!L115</f>
        <v>0</v>
      </c>
      <c r="O14" s="277">
        <f>'DATA 2021'!O115-'DATA 2021'!M115</f>
        <v>0</v>
      </c>
      <c r="P14" s="273">
        <f>'DATA 2021'!P115-'DATA 2021'!N115</f>
        <v>0</v>
      </c>
      <c r="Q14" s="275">
        <f>'DATA 2021'!Q115-'DATA 2021'!O115</f>
        <v>0</v>
      </c>
      <c r="R14" s="273">
        <f>'DATA 2021'!R115-'DATA 2021'!P115</f>
        <v>0</v>
      </c>
      <c r="S14" s="275">
        <f>'DATA 2021'!S115-'DATA 2021'!Q115</f>
        <v>0</v>
      </c>
      <c r="T14" s="273">
        <f>'DATA 2021'!T115-'DATA 2021'!R115</f>
        <v>0</v>
      </c>
      <c r="U14" s="275">
        <f>'DATA 2021'!U115-'DATA 2021'!S115</f>
        <v>0</v>
      </c>
      <c r="V14" s="241">
        <f>'DATA 2021'!V115-'DATA 2021'!T115</f>
        <v>0</v>
      </c>
      <c r="W14" s="242">
        <f>'DATA 2021'!W115-'DATA 2021'!U115</f>
        <v>0</v>
      </c>
      <c r="X14" s="241">
        <f>'DATA 2021'!X115-'DATA 2021'!V115</f>
        <v>0</v>
      </c>
      <c r="Y14" s="242">
        <f>'DATA 2021'!Y115-'DATA 2021'!W115</f>
        <v>0</v>
      </c>
      <c r="Z14" s="237">
        <f>'DATA 2021'!Z115-'DATA 2021'!B115</f>
        <v>0</v>
      </c>
      <c r="AA14" s="240">
        <f>'DATA 2021'!AA115-'DATA 2021'!C115</f>
        <v>0</v>
      </c>
      <c r="AB14" s="233"/>
      <c r="AC14" s="234"/>
      <c r="AD14" s="233"/>
      <c r="AE14" s="234"/>
      <c r="AF14" s="233"/>
      <c r="AG14" s="234"/>
      <c r="AH14" s="233"/>
      <c r="AI14" s="234"/>
      <c r="AJ14" s="233"/>
      <c r="AK14" s="234"/>
      <c r="AL14" s="233"/>
      <c r="AM14" s="234"/>
      <c r="AN14" s="233"/>
      <c r="AO14" s="234"/>
      <c r="AP14" s="233"/>
      <c r="AQ14" s="234"/>
      <c r="AR14" s="233"/>
      <c r="AS14" s="234"/>
      <c r="AT14" s="233"/>
      <c r="AU14" s="234"/>
      <c r="AV14" s="233"/>
      <c r="AW14" s="234"/>
      <c r="AX14" s="233"/>
      <c r="AY14" s="234"/>
      <c r="AZ14" s="233"/>
      <c r="BA14" s="234"/>
      <c r="BB14" s="233"/>
      <c r="BC14" s="234"/>
      <c r="BD14" s="233"/>
      <c r="BE14" s="234"/>
      <c r="BF14" s="233"/>
      <c r="BG14" s="234"/>
      <c r="BH14" s="233"/>
      <c r="BI14" s="234"/>
      <c r="BJ14" s="233"/>
      <c r="BK14" s="234"/>
      <c r="BL14" s="234"/>
      <c r="BM14" s="234"/>
    </row>
    <row r="15" spans="1:65" ht="21" customHeight="1">
      <c r="A15" s="114">
        <v>13</v>
      </c>
      <c r="B15" s="235">
        <f>'DATA 2021'!B116</f>
        <v>0</v>
      </c>
      <c r="C15" s="236">
        <f>'DATA 2021'!C116</f>
        <v>0</v>
      </c>
      <c r="D15" s="273">
        <f>'DATA 2021'!D116-'DATA 2021'!B116</f>
        <v>0</v>
      </c>
      <c r="E15" s="275">
        <f>'DATA 2021'!E116-'DATA 2021'!C116</f>
        <v>0</v>
      </c>
      <c r="F15" s="273">
        <f>'DATA 2021'!F116-'DATA 2021'!D116</f>
        <v>0</v>
      </c>
      <c r="G15" s="275">
        <f>'DATA 2021'!G116-'DATA 2021'!E116</f>
        <v>0</v>
      </c>
      <c r="H15" s="241">
        <f>'DATA 2021'!H116-'DATA 2021'!F116</f>
        <v>0</v>
      </c>
      <c r="I15" s="242">
        <f>'DATA 2021'!I116-'DATA 2021'!G116</f>
        <v>0</v>
      </c>
      <c r="J15" s="241">
        <f>'DATA 2021'!J116-'DATA 2021'!H116</f>
        <v>0</v>
      </c>
      <c r="K15" s="242">
        <f>'DATA 2021'!K116-'DATA 2021'!I116</f>
        <v>0</v>
      </c>
      <c r="L15" s="276">
        <f>'DATA 2021'!L116-'DATA 2021'!J116</f>
        <v>0</v>
      </c>
      <c r="M15" s="277">
        <f>'DATA 2021'!M116-'DATA 2021'!K116</f>
        <v>0</v>
      </c>
      <c r="N15" s="276">
        <f>'DATA 2021'!N116-'DATA 2021'!L116</f>
        <v>0</v>
      </c>
      <c r="O15" s="277">
        <f>'DATA 2021'!O116-'DATA 2021'!M116</f>
        <v>0</v>
      </c>
      <c r="P15" s="273">
        <f>'DATA 2021'!P116-'DATA 2021'!N116</f>
        <v>0</v>
      </c>
      <c r="Q15" s="275">
        <f>'DATA 2021'!Q116-'DATA 2021'!O116</f>
        <v>0</v>
      </c>
      <c r="R15" s="273">
        <f>'DATA 2021'!R116-'DATA 2021'!P116</f>
        <v>0</v>
      </c>
      <c r="S15" s="275">
        <f>'DATA 2021'!S116-'DATA 2021'!Q116</f>
        <v>0</v>
      </c>
      <c r="T15" s="273">
        <f>'DATA 2021'!T116-'DATA 2021'!R116</f>
        <v>0</v>
      </c>
      <c r="U15" s="275">
        <f>'DATA 2021'!U116-'DATA 2021'!S116</f>
        <v>0</v>
      </c>
      <c r="V15" s="241">
        <f>'DATA 2021'!V116-'DATA 2021'!T116</f>
        <v>0</v>
      </c>
      <c r="W15" s="242">
        <f>'DATA 2021'!W116-'DATA 2021'!U116</f>
        <v>0</v>
      </c>
      <c r="X15" s="241">
        <f>'DATA 2021'!X116-'DATA 2021'!V116</f>
        <v>0</v>
      </c>
      <c r="Y15" s="242">
        <f>'DATA 2021'!Y116-'DATA 2021'!W116</f>
        <v>0</v>
      </c>
      <c r="Z15" s="276">
        <f>'DATA 2021'!Z116-'DATA 2021'!X116</f>
        <v>0</v>
      </c>
      <c r="AA15" s="277">
        <f>'DATA 2021'!AA116-'DATA 2021'!Y116</f>
        <v>0</v>
      </c>
      <c r="AB15" s="237">
        <f>'DATA 2021'!AB116-'DATA 2021'!B116</f>
        <v>0</v>
      </c>
      <c r="AC15" s="240">
        <f>'DATA 2021'!AC116-'DATA 2021'!C116</f>
        <v>0</v>
      </c>
      <c r="AD15" s="233"/>
      <c r="AE15" s="234"/>
      <c r="AF15" s="233"/>
      <c r="AG15" s="234"/>
      <c r="AH15" s="233"/>
      <c r="AI15" s="234"/>
      <c r="AJ15" s="233"/>
      <c r="AK15" s="234"/>
      <c r="AL15" s="233"/>
      <c r="AM15" s="234"/>
      <c r="AN15" s="233"/>
      <c r="AO15" s="234"/>
      <c r="AP15" s="233"/>
      <c r="AQ15" s="234"/>
      <c r="AR15" s="233"/>
      <c r="AS15" s="234"/>
      <c r="AT15" s="233"/>
      <c r="AU15" s="234"/>
      <c r="AV15" s="233"/>
      <c r="AW15" s="234"/>
      <c r="AX15" s="233"/>
      <c r="AY15" s="234"/>
      <c r="AZ15" s="233"/>
      <c r="BA15" s="234"/>
      <c r="BB15" s="233"/>
      <c r="BC15" s="234"/>
      <c r="BD15" s="233"/>
      <c r="BE15" s="234"/>
      <c r="BF15" s="233"/>
      <c r="BG15" s="234"/>
      <c r="BH15" s="233"/>
      <c r="BI15" s="234"/>
      <c r="BJ15" s="233"/>
      <c r="BK15" s="234"/>
      <c r="BL15" s="234"/>
      <c r="BM15" s="234"/>
    </row>
    <row r="16" spans="1:65" ht="21" customHeight="1">
      <c r="A16" s="114">
        <v>14</v>
      </c>
      <c r="B16" s="235">
        <f>'DATA 2021'!B117</f>
        <v>0</v>
      </c>
      <c r="C16" s="236">
        <f>'DATA 2021'!C117</f>
        <v>0</v>
      </c>
      <c r="D16" s="273">
        <f>'DATA 2021'!D117-'DATA 2021'!B117</f>
        <v>0</v>
      </c>
      <c r="E16" s="275">
        <f>'DATA 2021'!E117-'DATA 2021'!C117</f>
        <v>0</v>
      </c>
      <c r="F16" s="273">
        <f>'DATA 2021'!F117-'DATA 2021'!D117</f>
        <v>0</v>
      </c>
      <c r="G16" s="275">
        <f>'DATA 2021'!G117-'DATA 2021'!E117</f>
        <v>0</v>
      </c>
      <c r="H16" s="241">
        <f>'DATA 2021'!H117-'DATA 2021'!F117</f>
        <v>0</v>
      </c>
      <c r="I16" s="242">
        <f>'DATA 2021'!I117-'DATA 2021'!G117</f>
        <v>0</v>
      </c>
      <c r="J16" s="241">
        <f>'DATA 2021'!J117-'DATA 2021'!H117</f>
        <v>0</v>
      </c>
      <c r="K16" s="242">
        <f>'DATA 2021'!K117-'DATA 2021'!I117</f>
        <v>0</v>
      </c>
      <c r="L16" s="276">
        <f>'DATA 2021'!L117-'DATA 2021'!J117</f>
        <v>0</v>
      </c>
      <c r="M16" s="277">
        <f>'DATA 2021'!M117-'DATA 2021'!K117</f>
        <v>0</v>
      </c>
      <c r="N16" s="276">
        <f>'DATA 2021'!N117-'DATA 2021'!L117</f>
        <v>0</v>
      </c>
      <c r="O16" s="277">
        <f>'DATA 2021'!O117-'DATA 2021'!M117</f>
        <v>0</v>
      </c>
      <c r="P16" s="273">
        <f>'DATA 2021'!P117-'DATA 2021'!N117</f>
        <v>0</v>
      </c>
      <c r="Q16" s="275">
        <f>'DATA 2021'!Q117-'DATA 2021'!O117</f>
        <v>0</v>
      </c>
      <c r="R16" s="273">
        <f>'DATA 2021'!R117-'DATA 2021'!P117</f>
        <v>0</v>
      </c>
      <c r="S16" s="275">
        <f>'DATA 2021'!S117-'DATA 2021'!Q117</f>
        <v>0</v>
      </c>
      <c r="T16" s="273">
        <f>'DATA 2021'!T117-'DATA 2021'!R117</f>
        <v>0</v>
      </c>
      <c r="U16" s="275">
        <f>'DATA 2021'!U117-'DATA 2021'!S117</f>
        <v>0</v>
      </c>
      <c r="V16" s="241">
        <f>'DATA 2021'!V117-'DATA 2021'!T117</f>
        <v>0</v>
      </c>
      <c r="W16" s="242">
        <f>'DATA 2021'!W117-'DATA 2021'!U117</f>
        <v>0</v>
      </c>
      <c r="X16" s="241">
        <f>'DATA 2021'!X117-'DATA 2021'!V117</f>
        <v>0</v>
      </c>
      <c r="Y16" s="242">
        <f>'DATA 2021'!Y117-'DATA 2021'!W117</f>
        <v>0</v>
      </c>
      <c r="Z16" s="276">
        <f>'DATA 2021'!Z117-'DATA 2021'!X117</f>
        <v>0</v>
      </c>
      <c r="AA16" s="277">
        <f>'DATA 2021'!AA117-'DATA 2021'!Y117</f>
        <v>0</v>
      </c>
      <c r="AB16" s="276">
        <f>'DATA 2021'!AB117-'DATA 2021'!Z117</f>
        <v>0</v>
      </c>
      <c r="AC16" s="277">
        <f>'DATA 2021'!AC117-'DATA 2021'!AA117</f>
        <v>0</v>
      </c>
      <c r="AD16" s="237">
        <f>'DATA 2021'!AD117-'DATA 2021'!B117</f>
        <v>0</v>
      </c>
      <c r="AE16" s="240">
        <f>'DATA 2021'!AE117-'DATA 2021'!C117</f>
        <v>0</v>
      </c>
      <c r="AF16" s="233"/>
      <c r="AG16" s="234"/>
      <c r="AH16" s="233"/>
      <c r="AI16" s="234"/>
      <c r="AJ16" s="233"/>
      <c r="AK16" s="234"/>
      <c r="AL16" s="233"/>
      <c r="AM16" s="234"/>
      <c r="AN16" s="233"/>
      <c r="AO16" s="234"/>
      <c r="AP16" s="233"/>
      <c r="AQ16" s="234"/>
      <c r="AR16" s="233"/>
      <c r="AS16" s="234"/>
      <c r="AT16" s="233"/>
      <c r="AU16" s="234"/>
      <c r="AV16" s="233"/>
      <c r="AW16" s="234"/>
      <c r="AX16" s="233"/>
      <c r="AY16" s="234"/>
      <c r="AZ16" s="233"/>
      <c r="BA16" s="234"/>
      <c r="BB16" s="233"/>
      <c r="BC16" s="234"/>
      <c r="BD16" s="233"/>
      <c r="BE16" s="234"/>
      <c r="BF16" s="233"/>
      <c r="BG16" s="234"/>
      <c r="BH16" s="233"/>
      <c r="BI16" s="234"/>
      <c r="BJ16" s="233"/>
      <c r="BK16" s="234"/>
      <c r="BL16" s="234"/>
      <c r="BM16" s="234"/>
    </row>
    <row r="17" spans="1:65" ht="21" customHeight="1">
      <c r="A17" s="114">
        <v>15</v>
      </c>
      <c r="B17" s="235">
        <f>'DATA 2021'!B118</f>
        <v>0</v>
      </c>
      <c r="C17" s="236">
        <f>'DATA 2021'!C118</f>
        <v>0</v>
      </c>
      <c r="D17" s="273">
        <f>'DATA 2021'!D118-'DATA 2021'!B118</f>
        <v>0</v>
      </c>
      <c r="E17" s="275">
        <f>'DATA 2021'!E118-'DATA 2021'!C118</f>
        <v>0</v>
      </c>
      <c r="F17" s="273">
        <f>'DATA 2021'!F118-'DATA 2021'!D118</f>
        <v>0</v>
      </c>
      <c r="G17" s="275">
        <f>'DATA 2021'!G118-'DATA 2021'!E118</f>
        <v>0</v>
      </c>
      <c r="H17" s="241">
        <f>'DATA 2021'!H118-'DATA 2021'!F118</f>
        <v>0</v>
      </c>
      <c r="I17" s="242">
        <f>'DATA 2021'!I118-'DATA 2021'!G118</f>
        <v>0</v>
      </c>
      <c r="J17" s="241">
        <f>'DATA 2021'!J118-'DATA 2021'!H118</f>
        <v>0</v>
      </c>
      <c r="K17" s="242">
        <f>'DATA 2021'!K118-'DATA 2021'!I118</f>
        <v>0</v>
      </c>
      <c r="L17" s="276">
        <f>'DATA 2021'!L118-'DATA 2021'!J118</f>
        <v>0</v>
      </c>
      <c r="M17" s="277">
        <f>'DATA 2021'!M118-'DATA 2021'!K118</f>
        <v>0</v>
      </c>
      <c r="N17" s="276">
        <f>'DATA 2021'!N118-'DATA 2021'!L118</f>
        <v>0</v>
      </c>
      <c r="O17" s="277">
        <f>'DATA 2021'!O118-'DATA 2021'!M118</f>
        <v>0</v>
      </c>
      <c r="P17" s="273">
        <f>'DATA 2021'!P118-'DATA 2021'!N118</f>
        <v>0</v>
      </c>
      <c r="Q17" s="275">
        <f>'DATA 2021'!Q118-'DATA 2021'!O118</f>
        <v>0</v>
      </c>
      <c r="R17" s="273">
        <f>'DATA 2021'!R118-'DATA 2021'!P118</f>
        <v>0</v>
      </c>
      <c r="S17" s="275">
        <f>'DATA 2021'!S118-'DATA 2021'!Q118</f>
        <v>0</v>
      </c>
      <c r="T17" s="273">
        <f>'DATA 2021'!T118-'DATA 2021'!R118</f>
        <v>0</v>
      </c>
      <c r="U17" s="275">
        <f>'DATA 2021'!U118-'DATA 2021'!S118</f>
        <v>0</v>
      </c>
      <c r="V17" s="241">
        <f>'DATA 2021'!V118-'DATA 2021'!T118</f>
        <v>0</v>
      </c>
      <c r="W17" s="242">
        <f>'DATA 2021'!W118-'DATA 2021'!U118</f>
        <v>0</v>
      </c>
      <c r="X17" s="241">
        <f>'DATA 2021'!X118-'DATA 2021'!V118</f>
        <v>0</v>
      </c>
      <c r="Y17" s="242">
        <f>'DATA 2021'!Y118-'DATA 2021'!W118</f>
        <v>0</v>
      </c>
      <c r="Z17" s="276">
        <f>'DATA 2021'!Z118-'DATA 2021'!X118</f>
        <v>0</v>
      </c>
      <c r="AA17" s="277">
        <f>'DATA 2021'!AA118-'DATA 2021'!Y118</f>
        <v>0</v>
      </c>
      <c r="AB17" s="276">
        <f>'DATA 2021'!AB118-'DATA 2021'!Z118</f>
        <v>0</v>
      </c>
      <c r="AC17" s="277">
        <f>'DATA 2021'!AC118-'DATA 2021'!AA118</f>
        <v>0</v>
      </c>
      <c r="AD17" s="273">
        <f>'DATA 2021'!AD118-'DATA 2021'!AB118</f>
        <v>0</v>
      </c>
      <c r="AE17" s="275">
        <f>'DATA 2021'!AE118-'DATA 2021'!AC118</f>
        <v>0</v>
      </c>
      <c r="AF17" s="237">
        <f>'DATA 2021'!AF118-'DATA 2021'!B118</f>
        <v>0</v>
      </c>
      <c r="AG17" s="240">
        <f>'DATA 2021'!AG118-'DATA 2021'!C118</f>
        <v>0</v>
      </c>
      <c r="AH17" s="233"/>
      <c r="AI17" s="234"/>
      <c r="AJ17" s="233"/>
      <c r="AK17" s="234"/>
      <c r="AL17" s="233"/>
      <c r="AM17" s="234"/>
      <c r="AN17" s="233"/>
      <c r="AO17" s="234"/>
      <c r="AP17" s="233"/>
      <c r="AQ17" s="234"/>
      <c r="AR17" s="233"/>
      <c r="AS17" s="234"/>
      <c r="AT17" s="233"/>
      <c r="AU17" s="234"/>
      <c r="AV17" s="233"/>
      <c r="AW17" s="234"/>
      <c r="AX17" s="233"/>
      <c r="AY17" s="234"/>
      <c r="AZ17" s="233"/>
      <c r="BA17" s="234"/>
      <c r="BB17" s="233"/>
      <c r="BC17" s="234"/>
      <c r="BD17" s="233"/>
      <c r="BE17" s="234"/>
      <c r="BF17" s="233"/>
      <c r="BG17" s="234"/>
      <c r="BH17" s="233"/>
      <c r="BI17" s="234"/>
      <c r="BJ17" s="233"/>
      <c r="BK17" s="234"/>
      <c r="BL17" s="234"/>
      <c r="BM17" s="234"/>
    </row>
    <row r="18" spans="1:65" ht="21" customHeight="1">
      <c r="A18" s="114">
        <v>16</v>
      </c>
      <c r="B18" s="235">
        <f>'DATA 2021'!B119</f>
        <v>0</v>
      </c>
      <c r="C18" s="236">
        <f>'DATA 2021'!C119</f>
        <v>0</v>
      </c>
      <c r="D18" s="273">
        <f>'DATA 2021'!D119-'DATA 2021'!B119</f>
        <v>0</v>
      </c>
      <c r="E18" s="275">
        <f>'DATA 2021'!E119-'DATA 2021'!C119</f>
        <v>0</v>
      </c>
      <c r="F18" s="273">
        <f>'DATA 2021'!F119-'DATA 2021'!D119</f>
        <v>0</v>
      </c>
      <c r="G18" s="275">
        <f>'DATA 2021'!G119-'DATA 2021'!E119</f>
        <v>0</v>
      </c>
      <c r="H18" s="241">
        <f>'DATA 2021'!H119-'DATA 2021'!F119</f>
        <v>0</v>
      </c>
      <c r="I18" s="242">
        <f>'DATA 2021'!I119-'DATA 2021'!G119</f>
        <v>0</v>
      </c>
      <c r="J18" s="241">
        <f>'DATA 2021'!J119-'DATA 2021'!H119</f>
        <v>0</v>
      </c>
      <c r="K18" s="242">
        <f>'DATA 2021'!K119-'DATA 2021'!I119</f>
        <v>0</v>
      </c>
      <c r="L18" s="276">
        <f>'DATA 2021'!L119-'DATA 2021'!J119</f>
        <v>0</v>
      </c>
      <c r="M18" s="277">
        <f>'DATA 2021'!M119-'DATA 2021'!K119</f>
        <v>0</v>
      </c>
      <c r="N18" s="276">
        <f>'DATA 2021'!N119-'DATA 2021'!L119</f>
        <v>0</v>
      </c>
      <c r="O18" s="277">
        <f>'DATA 2021'!O119-'DATA 2021'!M119</f>
        <v>0</v>
      </c>
      <c r="P18" s="273">
        <f>'DATA 2021'!P119-'DATA 2021'!N119</f>
        <v>0</v>
      </c>
      <c r="Q18" s="275">
        <f>'DATA 2021'!Q119-'DATA 2021'!O119</f>
        <v>0</v>
      </c>
      <c r="R18" s="273">
        <f>'DATA 2021'!R119-'DATA 2021'!P119</f>
        <v>0</v>
      </c>
      <c r="S18" s="275">
        <f>'DATA 2021'!S119-'DATA 2021'!Q119</f>
        <v>0</v>
      </c>
      <c r="T18" s="273">
        <f>'DATA 2021'!T119-'DATA 2021'!R119</f>
        <v>0</v>
      </c>
      <c r="U18" s="275">
        <f>'DATA 2021'!U119-'DATA 2021'!S119</f>
        <v>0</v>
      </c>
      <c r="V18" s="241">
        <f>'DATA 2021'!V119-'DATA 2021'!T119</f>
        <v>0</v>
      </c>
      <c r="W18" s="242">
        <f>'DATA 2021'!W119-'DATA 2021'!U119</f>
        <v>0</v>
      </c>
      <c r="X18" s="241">
        <f>'DATA 2021'!X119-'DATA 2021'!V119</f>
        <v>0</v>
      </c>
      <c r="Y18" s="242">
        <f>'DATA 2021'!Y119-'DATA 2021'!W119</f>
        <v>0</v>
      </c>
      <c r="Z18" s="276">
        <f>'DATA 2021'!Z119-'DATA 2021'!X119</f>
        <v>0</v>
      </c>
      <c r="AA18" s="277">
        <f>'DATA 2021'!AA119-'DATA 2021'!Y119</f>
        <v>0</v>
      </c>
      <c r="AB18" s="276">
        <f>'DATA 2021'!AB119-'DATA 2021'!Z119</f>
        <v>0</v>
      </c>
      <c r="AC18" s="277">
        <f>'DATA 2021'!AC119-'DATA 2021'!AA119</f>
        <v>0</v>
      </c>
      <c r="AD18" s="273">
        <f>'DATA 2021'!AD119-'DATA 2021'!AB119</f>
        <v>0</v>
      </c>
      <c r="AE18" s="275">
        <f>'DATA 2021'!AE119-'DATA 2021'!AC119</f>
        <v>0</v>
      </c>
      <c r="AF18" s="273">
        <f>'DATA 2021'!AF119-'DATA 2021'!AD119</f>
        <v>0</v>
      </c>
      <c r="AG18" s="275">
        <f>'DATA 2021'!AG119-'DATA 2021'!AE119</f>
        <v>0</v>
      </c>
      <c r="AH18" s="237">
        <f>'DATA 2021'!AH119-'DATA 2021'!B119</f>
        <v>0</v>
      </c>
      <c r="AI18" s="240">
        <f>'DATA 2021'!AI119-'DATA 2021'!C119</f>
        <v>0</v>
      </c>
      <c r="AJ18" s="233"/>
      <c r="AK18" s="234"/>
      <c r="AL18" s="233"/>
      <c r="AM18" s="234"/>
      <c r="AN18" s="233"/>
      <c r="AO18" s="234"/>
      <c r="AP18" s="233"/>
      <c r="AQ18" s="234"/>
      <c r="AR18" s="233"/>
      <c r="AS18" s="234"/>
      <c r="AT18" s="233"/>
      <c r="AU18" s="234"/>
      <c r="AV18" s="233"/>
      <c r="AW18" s="234"/>
      <c r="AX18" s="233"/>
      <c r="AY18" s="234"/>
      <c r="AZ18" s="233"/>
      <c r="BA18" s="234"/>
      <c r="BB18" s="233"/>
      <c r="BC18" s="234"/>
      <c r="BD18" s="233"/>
      <c r="BE18" s="234"/>
      <c r="BF18" s="233"/>
      <c r="BG18" s="234"/>
      <c r="BH18" s="233"/>
      <c r="BI18" s="234"/>
      <c r="BJ18" s="233"/>
      <c r="BK18" s="234"/>
      <c r="BL18" s="234"/>
      <c r="BM18" s="234"/>
    </row>
    <row r="19" spans="1:65" ht="21" customHeight="1">
      <c r="A19" s="114">
        <v>17</v>
      </c>
      <c r="B19" s="235">
        <f>'DATA 2021'!B120</f>
        <v>0</v>
      </c>
      <c r="C19" s="236">
        <f>'DATA 2021'!C120</f>
        <v>0</v>
      </c>
      <c r="D19" s="273">
        <f>'DATA 2021'!D120-'DATA 2021'!B120</f>
        <v>0</v>
      </c>
      <c r="E19" s="275">
        <f>'DATA 2021'!E120-'DATA 2021'!C120</f>
        <v>0</v>
      </c>
      <c r="F19" s="273">
        <f>'DATA 2021'!F120-'DATA 2021'!D120</f>
        <v>0</v>
      </c>
      <c r="G19" s="275">
        <f>'DATA 2021'!G120-'DATA 2021'!E120</f>
        <v>0</v>
      </c>
      <c r="H19" s="241">
        <f>'DATA 2021'!H120-'DATA 2021'!F120</f>
        <v>0</v>
      </c>
      <c r="I19" s="242">
        <f>'DATA 2021'!I120-'DATA 2021'!G120</f>
        <v>0</v>
      </c>
      <c r="J19" s="241">
        <f>'DATA 2021'!J120-'DATA 2021'!H120</f>
        <v>0</v>
      </c>
      <c r="K19" s="242">
        <f>'DATA 2021'!K120-'DATA 2021'!I120</f>
        <v>0</v>
      </c>
      <c r="L19" s="276">
        <f>'DATA 2021'!L120-'DATA 2021'!J120</f>
        <v>0</v>
      </c>
      <c r="M19" s="277">
        <f>'DATA 2021'!M120-'DATA 2021'!K120</f>
        <v>0</v>
      </c>
      <c r="N19" s="276">
        <f>'DATA 2021'!N120-'DATA 2021'!L120</f>
        <v>0</v>
      </c>
      <c r="O19" s="277">
        <f>'DATA 2021'!O120-'DATA 2021'!M120</f>
        <v>0</v>
      </c>
      <c r="P19" s="273">
        <f>'DATA 2021'!P120-'DATA 2021'!N120</f>
        <v>0</v>
      </c>
      <c r="Q19" s="275">
        <f>'DATA 2021'!Q120-'DATA 2021'!O120</f>
        <v>0</v>
      </c>
      <c r="R19" s="273">
        <f>'DATA 2021'!R120-'DATA 2021'!P120</f>
        <v>0</v>
      </c>
      <c r="S19" s="275">
        <f>'DATA 2021'!S120-'DATA 2021'!Q120</f>
        <v>0</v>
      </c>
      <c r="T19" s="273">
        <f>'DATA 2021'!T120-'DATA 2021'!R120</f>
        <v>0</v>
      </c>
      <c r="U19" s="275">
        <f>'DATA 2021'!U120-'DATA 2021'!S120</f>
        <v>0</v>
      </c>
      <c r="V19" s="241">
        <f>'DATA 2021'!V120-'DATA 2021'!T120</f>
        <v>0</v>
      </c>
      <c r="W19" s="242">
        <f>'DATA 2021'!W120-'DATA 2021'!U120</f>
        <v>0</v>
      </c>
      <c r="X19" s="241">
        <f>'DATA 2021'!X120-'DATA 2021'!V120</f>
        <v>0</v>
      </c>
      <c r="Y19" s="242">
        <f>'DATA 2021'!Y120-'DATA 2021'!W120</f>
        <v>0</v>
      </c>
      <c r="Z19" s="276">
        <f>'DATA 2021'!Z120-'DATA 2021'!X120</f>
        <v>0</v>
      </c>
      <c r="AA19" s="277">
        <f>'DATA 2021'!AA120-'DATA 2021'!Y120</f>
        <v>0</v>
      </c>
      <c r="AB19" s="276">
        <f>'DATA 2021'!AB120-'DATA 2021'!Z120</f>
        <v>0</v>
      </c>
      <c r="AC19" s="277">
        <f>'DATA 2021'!AC120-'DATA 2021'!AA120</f>
        <v>0</v>
      </c>
      <c r="AD19" s="273">
        <f>'DATA 2021'!AD120-'DATA 2021'!AB120</f>
        <v>0</v>
      </c>
      <c r="AE19" s="275">
        <f>'DATA 2021'!AE120-'DATA 2021'!AC120</f>
        <v>0</v>
      </c>
      <c r="AF19" s="273">
        <f>'DATA 2021'!AF120-'DATA 2021'!AD120</f>
        <v>0</v>
      </c>
      <c r="AG19" s="275">
        <f>'DATA 2021'!AG120-'DATA 2021'!AE120</f>
        <v>0</v>
      </c>
      <c r="AH19" s="273">
        <f>'DATA 2021'!AH120-'DATA 2021'!AF120</f>
        <v>0</v>
      </c>
      <c r="AI19" s="275">
        <f>'DATA 2021'!AI120-'DATA 2021'!AG120</f>
        <v>0</v>
      </c>
      <c r="AJ19" s="237">
        <f>'DATA 2021'!AJ120-'DATA 2021'!B120</f>
        <v>0</v>
      </c>
      <c r="AK19" s="240">
        <f>'DATA 2021'!AK120-'DATA 2021'!C120</f>
        <v>0</v>
      </c>
      <c r="AL19" s="233"/>
      <c r="AM19" s="234"/>
      <c r="AN19" s="233"/>
      <c r="AO19" s="234"/>
      <c r="AP19" s="233"/>
      <c r="AQ19" s="234"/>
      <c r="AR19" s="233"/>
      <c r="AS19" s="234"/>
      <c r="AT19" s="233"/>
      <c r="AU19" s="234"/>
      <c r="AV19" s="233"/>
      <c r="AW19" s="234"/>
      <c r="AX19" s="233"/>
      <c r="AY19" s="234"/>
      <c r="AZ19" s="233"/>
      <c r="BA19" s="234"/>
      <c r="BB19" s="233"/>
      <c r="BC19" s="234"/>
      <c r="BD19" s="233"/>
      <c r="BE19" s="234"/>
      <c r="BF19" s="233"/>
      <c r="BG19" s="234"/>
      <c r="BH19" s="233"/>
      <c r="BI19" s="234"/>
      <c r="BJ19" s="233"/>
      <c r="BK19" s="234"/>
      <c r="BL19" s="234"/>
      <c r="BM19" s="234"/>
    </row>
    <row r="20" spans="1:65" ht="21" customHeight="1">
      <c r="A20" s="114">
        <v>18</v>
      </c>
      <c r="B20" s="235">
        <f>'DATA 2021'!B121</f>
        <v>0</v>
      </c>
      <c r="C20" s="236">
        <f>'DATA 2021'!C121</f>
        <v>0</v>
      </c>
      <c r="D20" s="273">
        <f>'DATA 2021'!D121-'DATA 2021'!B121</f>
        <v>0</v>
      </c>
      <c r="E20" s="275">
        <f>'DATA 2021'!E121-'DATA 2021'!C121</f>
        <v>0</v>
      </c>
      <c r="F20" s="273">
        <f>'DATA 2021'!F121-'DATA 2021'!D121</f>
        <v>0</v>
      </c>
      <c r="G20" s="275">
        <f>'DATA 2021'!G121-'DATA 2021'!E121</f>
        <v>0</v>
      </c>
      <c r="H20" s="241">
        <f>'DATA 2021'!H121-'DATA 2021'!F121</f>
        <v>0</v>
      </c>
      <c r="I20" s="242">
        <f>'DATA 2021'!I121-'DATA 2021'!G121</f>
        <v>0</v>
      </c>
      <c r="J20" s="241">
        <f>'DATA 2021'!J121-'DATA 2021'!H121</f>
        <v>0</v>
      </c>
      <c r="K20" s="242">
        <f>'DATA 2021'!K121-'DATA 2021'!I121</f>
        <v>0</v>
      </c>
      <c r="L20" s="276">
        <f>'DATA 2021'!L121-'DATA 2021'!J121</f>
        <v>0</v>
      </c>
      <c r="M20" s="277">
        <f>'DATA 2021'!M121-'DATA 2021'!K121</f>
        <v>0</v>
      </c>
      <c r="N20" s="276">
        <f>'DATA 2021'!N121-'DATA 2021'!L121</f>
        <v>0</v>
      </c>
      <c r="O20" s="277">
        <f>'DATA 2021'!O121-'DATA 2021'!M121</f>
        <v>0</v>
      </c>
      <c r="P20" s="273">
        <f>'DATA 2021'!P121-'DATA 2021'!N121</f>
        <v>0</v>
      </c>
      <c r="Q20" s="275">
        <f>'DATA 2021'!Q121-'DATA 2021'!O121</f>
        <v>0</v>
      </c>
      <c r="R20" s="273">
        <f>'DATA 2021'!R121-'DATA 2021'!P121</f>
        <v>0</v>
      </c>
      <c r="S20" s="275">
        <f>'DATA 2021'!S121-'DATA 2021'!Q121</f>
        <v>0</v>
      </c>
      <c r="T20" s="273">
        <f>'DATA 2021'!T121-'DATA 2021'!R121</f>
        <v>0</v>
      </c>
      <c r="U20" s="275">
        <f>'DATA 2021'!U121-'DATA 2021'!S121</f>
        <v>0</v>
      </c>
      <c r="V20" s="241">
        <f>'DATA 2021'!V121-'DATA 2021'!T121</f>
        <v>0</v>
      </c>
      <c r="W20" s="242">
        <f>'DATA 2021'!W121-'DATA 2021'!U121</f>
        <v>0</v>
      </c>
      <c r="X20" s="241">
        <f>'DATA 2021'!X121-'DATA 2021'!V121</f>
        <v>0</v>
      </c>
      <c r="Y20" s="242">
        <f>'DATA 2021'!Y121-'DATA 2021'!W121</f>
        <v>0</v>
      </c>
      <c r="Z20" s="276">
        <f>'DATA 2021'!Z121-'DATA 2021'!X121</f>
        <v>0</v>
      </c>
      <c r="AA20" s="277">
        <f>'DATA 2021'!AA121-'DATA 2021'!Y121</f>
        <v>0</v>
      </c>
      <c r="AB20" s="276">
        <f>'DATA 2021'!AB121-'DATA 2021'!Z121</f>
        <v>0</v>
      </c>
      <c r="AC20" s="277">
        <f>'DATA 2021'!AC121-'DATA 2021'!AA121</f>
        <v>0</v>
      </c>
      <c r="AD20" s="273">
        <f>'DATA 2021'!AD121-'DATA 2021'!AB121</f>
        <v>0</v>
      </c>
      <c r="AE20" s="275">
        <f>'DATA 2021'!AE121-'DATA 2021'!AC121</f>
        <v>0</v>
      </c>
      <c r="AF20" s="273">
        <f>'DATA 2021'!AF121-'DATA 2021'!AD121</f>
        <v>0</v>
      </c>
      <c r="AG20" s="275">
        <f>'DATA 2021'!AG121-'DATA 2021'!AE121</f>
        <v>0</v>
      </c>
      <c r="AH20" s="273">
        <f>'DATA 2021'!AH121-'DATA 2021'!AF121</f>
        <v>0</v>
      </c>
      <c r="AI20" s="275">
        <f>'DATA 2021'!AI121-'DATA 2021'!AG121</f>
        <v>0</v>
      </c>
      <c r="AJ20" s="241">
        <f>'DATA 2021'!AJ121-'DATA 2021'!AH121</f>
        <v>0</v>
      </c>
      <c r="AK20" s="242">
        <f>'DATA 2021'!AK121-'DATA 2021'!AI121</f>
        <v>0</v>
      </c>
      <c r="AL20" s="237">
        <f>'DATA 2021'!AL121-'DATA 2021'!B121</f>
        <v>0</v>
      </c>
      <c r="AM20" s="240">
        <f>'DATA 2021'!AM121-'DATA 2021'!C121</f>
        <v>0</v>
      </c>
      <c r="AN20" s="233"/>
      <c r="AO20" s="234"/>
      <c r="AP20" s="233"/>
      <c r="AQ20" s="234"/>
      <c r="AR20" s="233"/>
      <c r="AS20" s="234"/>
      <c r="AT20" s="233"/>
      <c r="AU20" s="234"/>
      <c r="AV20" s="233"/>
      <c r="AW20" s="234"/>
      <c r="AX20" s="233"/>
      <c r="AY20" s="234"/>
      <c r="AZ20" s="233"/>
      <c r="BA20" s="234"/>
      <c r="BB20" s="233"/>
      <c r="BC20" s="234"/>
      <c r="BD20" s="233"/>
      <c r="BE20" s="234"/>
      <c r="BF20" s="233"/>
      <c r="BG20" s="234"/>
      <c r="BH20" s="233"/>
      <c r="BI20" s="234"/>
      <c r="BJ20" s="233"/>
      <c r="BK20" s="234"/>
      <c r="BL20" s="234"/>
      <c r="BM20" s="234"/>
    </row>
    <row r="21" spans="1:65" ht="21" customHeight="1">
      <c r="A21" s="114">
        <v>19</v>
      </c>
      <c r="B21" s="235">
        <f>'DATA 2021'!B122</f>
        <v>0</v>
      </c>
      <c r="C21" s="236">
        <f>'DATA 2021'!C122</f>
        <v>0</v>
      </c>
      <c r="D21" s="273">
        <f>'DATA 2021'!D122-'DATA 2021'!B122</f>
        <v>0</v>
      </c>
      <c r="E21" s="275">
        <f>'DATA 2021'!E122-'DATA 2021'!C122</f>
        <v>0</v>
      </c>
      <c r="F21" s="273">
        <f>'DATA 2021'!F122-'DATA 2021'!D122</f>
        <v>0</v>
      </c>
      <c r="G21" s="275">
        <f>'DATA 2021'!G122-'DATA 2021'!E122</f>
        <v>0</v>
      </c>
      <c r="H21" s="241">
        <f>'DATA 2021'!H122-'DATA 2021'!F122</f>
        <v>0</v>
      </c>
      <c r="I21" s="242">
        <f>'DATA 2021'!I122-'DATA 2021'!G122</f>
        <v>0</v>
      </c>
      <c r="J21" s="241">
        <f>'DATA 2021'!J122-'DATA 2021'!H122</f>
        <v>0</v>
      </c>
      <c r="K21" s="242">
        <f>'DATA 2021'!K122-'DATA 2021'!I122</f>
        <v>0</v>
      </c>
      <c r="L21" s="276">
        <f>'DATA 2021'!L122-'DATA 2021'!J122</f>
        <v>0</v>
      </c>
      <c r="M21" s="277">
        <f>'DATA 2021'!M122-'DATA 2021'!K122</f>
        <v>0</v>
      </c>
      <c r="N21" s="276">
        <f>'DATA 2021'!N122-'DATA 2021'!L122</f>
        <v>0</v>
      </c>
      <c r="O21" s="277">
        <f>'DATA 2021'!O122-'DATA 2021'!M122</f>
        <v>0</v>
      </c>
      <c r="P21" s="273">
        <f>'DATA 2021'!P122-'DATA 2021'!N122</f>
        <v>0</v>
      </c>
      <c r="Q21" s="275">
        <f>'DATA 2021'!Q122-'DATA 2021'!O122</f>
        <v>0</v>
      </c>
      <c r="R21" s="273">
        <f>'DATA 2021'!R122-'DATA 2021'!P122</f>
        <v>0</v>
      </c>
      <c r="S21" s="275">
        <f>'DATA 2021'!S122-'DATA 2021'!Q122</f>
        <v>0</v>
      </c>
      <c r="T21" s="273">
        <f>'DATA 2021'!T122-'DATA 2021'!R122</f>
        <v>0</v>
      </c>
      <c r="U21" s="275">
        <f>'DATA 2021'!U122-'DATA 2021'!S122</f>
        <v>0</v>
      </c>
      <c r="V21" s="241">
        <f>'DATA 2021'!V122-'DATA 2021'!T122</f>
        <v>0</v>
      </c>
      <c r="W21" s="242">
        <f>'DATA 2021'!W122-'DATA 2021'!U122</f>
        <v>0</v>
      </c>
      <c r="X21" s="241">
        <f>'DATA 2021'!X122-'DATA 2021'!V122</f>
        <v>0</v>
      </c>
      <c r="Y21" s="242">
        <f>'DATA 2021'!Y122-'DATA 2021'!W122</f>
        <v>0</v>
      </c>
      <c r="Z21" s="276">
        <f>'DATA 2021'!Z122-'DATA 2021'!X122</f>
        <v>0</v>
      </c>
      <c r="AA21" s="277">
        <f>'DATA 2021'!AA122-'DATA 2021'!Y122</f>
        <v>0</v>
      </c>
      <c r="AB21" s="276">
        <f>'DATA 2021'!AB122-'DATA 2021'!Z122</f>
        <v>0</v>
      </c>
      <c r="AC21" s="277">
        <f>'DATA 2021'!AC122-'DATA 2021'!AA122</f>
        <v>0</v>
      </c>
      <c r="AD21" s="273">
        <f>'DATA 2021'!AD122-'DATA 2021'!AB122</f>
        <v>0</v>
      </c>
      <c r="AE21" s="275">
        <f>'DATA 2021'!AE122-'DATA 2021'!AC122</f>
        <v>0</v>
      </c>
      <c r="AF21" s="273">
        <f>'DATA 2021'!AF122-'DATA 2021'!AD122</f>
        <v>0</v>
      </c>
      <c r="AG21" s="275">
        <f>'DATA 2021'!AG122-'DATA 2021'!AE122</f>
        <v>0</v>
      </c>
      <c r="AH21" s="273">
        <f>'DATA 2021'!AH122-'DATA 2021'!AF122</f>
        <v>0</v>
      </c>
      <c r="AI21" s="275">
        <f>'DATA 2021'!AI122-'DATA 2021'!AG122</f>
        <v>0</v>
      </c>
      <c r="AJ21" s="241">
        <f>'DATA 2021'!AJ122-'DATA 2021'!AH122</f>
        <v>0</v>
      </c>
      <c r="AK21" s="242">
        <f>'DATA 2021'!AK122-'DATA 2021'!AI122</f>
        <v>0</v>
      </c>
      <c r="AL21" s="241">
        <f>'DATA 2021'!AL122-'DATA 2021'!AJ122</f>
        <v>0</v>
      </c>
      <c r="AM21" s="242">
        <f>'DATA 2021'!AM122-'DATA 2021'!AK122</f>
        <v>0</v>
      </c>
      <c r="AN21" s="237">
        <f>'DATA 2021'!AN122-'DATA 2021'!B122</f>
        <v>0</v>
      </c>
      <c r="AO21" s="240">
        <f>'DATA 2021'!AO122-'DATA 2021'!C122</f>
        <v>0</v>
      </c>
      <c r="AP21" s="233"/>
      <c r="AQ21" s="234"/>
      <c r="AR21" s="233"/>
      <c r="AS21" s="234"/>
      <c r="AT21" s="233"/>
      <c r="AU21" s="234"/>
      <c r="AV21" s="233"/>
      <c r="AW21" s="234"/>
      <c r="AX21" s="233"/>
      <c r="AY21" s="234"/>
      <c r="AZ21" s="233"/>
      <c r="BA21" s="234"/>
      <c r="BB21" s="233"/>
      <c r="BC21" s="234"/>
      <c r="BD21" s="233"/>
      <c r="BE21" s="234"/>
      <c r="BF21" s="233"/>
      <c r="BG21" s="234"/>
      <c r="BH21" s="233"/>
      <c r="BI21" s="234"/>
      <c r="BJ21" s="233"/>
      <c r="BK21" s="234"/>
      <c r="BL21" s="234"/>
      <c r="BM21" s="234"/>
    </row>
    <row r="22" spans="1:65" ht="21" customHeight="1">
      <c r="A22" s="114">
        <v>20</v>
      </c>
      <c r="B22" s="235">
        <f>'DATA 2021'!B123</f>
        <v>0</v>
      </c>
      <c r="C22" s="236">
        <f>'DATA 2021'!C123</f>
        <v>0</v>
      </c>
      <c r="D22" s="273">
        <f>'DATA 2021'!D123-'DATA 2021'!B123</f>
        <v>0</v>
      </c>
      <c r="E22" s="275">
        <f>'DATA 2021'!E123-'DATA 2021'!C123</f>
        <v>0</v>
      </c>
      <c r="F22" s="273">
        <f>'DATA 2021'!F123-'DATA 2021'!D123</f>
        <v>0</v>
      </c>
      <c r="G22" s="275">
        <f>'DATA 2021'!G123-'DATA 2021'!E123</f>
        <v>0</v>
      </c>
      <c r="H22" s="241">
        <f>'DATA 2021'!H123-'DATA 2021'!F123</f>
        <v>0</v>
      </c>
      <c r="I22" s="242">
        <f>'DATA 2021'!I123-'DATA 2021'!G123</f>
        <v>0</v>
      </c>
      <c r="J22" s="241">
        <f>'DATA 2021'!J123-'DATA 2021'!H123</f>
        <v>0</v>
      </c>
      <c r="K22" s="242">
        <f>'DATA 2021'!K123-'DATA 2021'!I123</f>
        <v>0</v>
      </c>
      <c r="L22" s="276">
        <f>'DATA 2021'!L123-'DATA 2021'!J123</f>
        <v>0</v>
      </c>
      <c r="M22" s="277">
        <f>'DATA 2021'!M123-'DATA 2021'!K123</f>
        <v>0</v>
      </c>
      <c r="N22" s="276">
        <f>'DATA 2021'!N123-'DATA 2021'!L123</f>
        <v>0</v>
      </c>
      <c r="O22" s="277">
        <f>'DATA 2021'!O123-'DATA 2021'!M123</f>
        <v>0</v>
      </c>
      <c r="P22" s="273">
        <f>'DATA 2021'!P123-'DATA 2021'!N123</f>
        <v>0</v>
      </c>
      <c r="Q22" s="275">
        <f>'DATA 2021'!Q123-'DATA 2021'!O123</f>
        <v>0</v>
      </c>
      <c r="R22" s="273">
        <f>'DATA 2021'!R123-'DATA 2021'!P123</f>
        <v>0</v>
      </c>
      <c r="S22" s="275">
        <f>'DATA 2021'!S123-'DATA 2021'!Q123</f>
        <v>0</v>
      </c>
      <c r="T22" s="273">
        <f>'DATA 2021'!T123-'DATA 2021'!R123</f>
        <v>0</v>
      </c>
      <c r="U22" s="275">
        <f>'DATA 2021'!U123-'DATA 2021'!S123</f>
        <v>0</v>
      </c>
      <c r="V22" s="241">
        <f>'DATA 2021'!V123-'DATA 2021'!T123</f>
        <v>0</v>
      </c>
      <c r="W22" s="242">
        <f>'DATA 2021'!W123-'DATA 2021'!U123</f>
        <v>0</v>
      </c>
      <c r="X22" s="241">
        <f>'DATA 2021'!X123-'DATA 2021'!V123</f>
        <v>0</v>
      </c>
      <c r="Y22" s="242">
        <f>'DATA 2021'!Y123-'DATA 2021'!W123</f>
        <v>0</v>
      </c>
      <c r="Z22" s="276">
        <f>'DATA 2021'!Z123-'DATA 2021'!X123</f>
        <v>0</v>
      </c>
      <c r="AA22" s="277">
        <f>'DATA 2021'!AA123-'DATA 2021'!Y123</f>
        <v>0</v>
      </c>
      <c r="AB22" s="276">
        <f>'DATA 2021'!AB123-'DATA 2021'!Z123</f>
        <v>0</v>
      </c>
      <c r="AC22" s="277">
        <f>'DATA 2021'!AC123-'DATA 2021'!AA123</f>
        <v>0</v>
      </c>
      <c r="AD22" s="273">
        <f>'DATA 2021'!AD123-'DATA 2021'!AB123</f>
        <v>0</v>
      </c>
      <c r="AE22" s="275">
        <f>'DATA 2021'!AE123-'DATA 2021'!AC123</f>
        <v>0</v>
      </c>
      <c r="AF22" s="273">
        <f>'DATA 2021'!AF123-'DATA 2021'!AD123</f>
        <v>0</v>
      </c>
      <c r="AG22" s="275">
        <f>'DATA 2021'!AG123-'DATA 2021'!AE123</f>
        <v>0</v>
      </c>
      <c r="AH22" s="273">
        <f>'DATA 2021'!AH123-'DATA 2021'!AF123</f>
        <v>0</v>
      </c>
      <c r="AI22" s="275">
        <f>'DATA 2021'!AI123-'DATA 2021'!AG123</f>
        <v>0</v>
      </c>
      <c r="AJ22" s="241">
        <f>'DATA 2021'!AJ123-'DATA 2021'!AH123</f>
        <v>0</v>
      </c>
      <c r="AK22" s="242">
        <f>'DATA 2021'!AK123-'DATA 2021'!AI123</f>
        <v>0</v>
      </c>
      <c r="AL22" s="241">
        <f>'DATA 2021'!AL123-'DATA 2021'!AJ123</f>
        <v>0</v>
      </c>
      <c r="AM22" s="242">
        <f>'DATA 2021'!AM123-'DATA 2021'!AK123</f>
        <v>0</v>
      </c>
      <c r="AN22" s="276">
        <f>'DATA 2021'!AN123-'DATA 2021'!AL123</f>
        <v>0</v>
      </c>
      <c r="AO22" s="277">
        <f>'DATA 2021'!AO123-'DATA 2021'!AM123</f>
        <v>0</v>
      </c>
      <c r="AP22" s="237">
        <f>'DATA 2021'!AP123-'DATA 2021'!B123</f>
        <v>0</v>
      </c>
      <c r="AQ22" s="240">
        <f>'DATA 2021'!AQ123-'DATA 2021'!C123</f>
        <v>0</v>
      </c>
      <c r="AR22" s="233"/>
      <c r="AS22" s="234"/>
      <c r="AT22" s="233"/>
      <c r="AU22" s="234"/>
      <c r="AV22" s="233"/>
      <c r="AW22" s="234"/>
      <c r="AX22" s="233"/>
      <c r="AY22" s="234"/>
      <c r="AZ22" s="233"/>
      <c r="BA22" s="234"/>
      <c r="BB22" s="233"/>
      <c r="BC22" s="234"/>
      <c r="BD22" s="233"/>
      <c r="BE22" s="234"/>
      <c r="BF22" s="233"/>
      <c r="BG22" s="234"/>
      <c r="BH22" s="233"/>
      <c r="BI22" s="234"/>
      <c r="BJ22" s="233"/>
      <c r="BK22" s="234"/>
      <c r="BL22" s="234"/>
      <c r="BM22" s="234"/>
    </row>
    <row r="23" spans="1:65" ht="21" customHeight="1">
      <c r="A23" s="114">
        <v>21</v>
      </c>
      <c r="B23" s="235">
        <f>'DATA 2021'!B124</f>
        <v>0</v>
      </c>
      <c r="C23" s="236">
        <f>'DATA 2021'!C124</f>
        <v>0</v>
      </c>
      <c r="D23" s="273">
        <f>'DATA 2021'!D124-'DATA 2021'!B124</f>
        <v>0</v>
      </c>
      <c r="E23" s="275">
        <f>'DATA 2021'!E124-'DATA 2021'!C124</f>
        <v>0</v>
      </c>
      <c r="F23" s="273">
        <f>'DATA 2021'!F124-'DATA 2021'!D124</f>
        <v>0</v>
      </c>
      <c r="G23" s="275">
        <f>'DATA 2021'!G124-'DATA 2021'!E124</f>
        <v>0</v>
      </c>
      <c r="H23" s="241">
        <f>'DATA 2021'!H124-'DATA 2021'!F124</f>
        <v>0</v>
      </c>
      <c r="I23" s="242">
        <f>'DATA 2021'!I124-'DATA 2021'!G124</f>
        <v>0</v>
      </c>
      <c r="J23" s="241">
        <f>'DATA 2021'!J124-'DATA 2021'!H124</f>
        <v>0</v>
      </c>
      <c r="K23" s="242">
        <f>'DATA 2021'!K124-'DATA 2021'!I124</f>
        <v>0</v>
      </c>
      <c r="L23" s="276">
        <f>'DATA 2021'!L124-'DATA 2021'!J124</f>
        <v>0</v>
      </c>
      <c r="M23" s="277">
        <f>'DATA 2021'!M124-'DATA 2021'!K124</f>
        <v>0</v>
      </c>
      <c r="N23" s="276">
        <f>'DATA 2021'!N124-'DATA 2021'!L124</f>
        <v>0</v>
      </c>
      <c r="O23" s="277">
        <f>'DATA 2021'!O124-'DATA 2021'!M124</f>
        <v>0</v>
      </c>
      <c r="P23" s="273">
        <f>'DATA 2021'!P124-'DATA 2021'!N124</f>
        <v>0</v>
      </c>
      <c r="Q23" s="275">
        <f>'DATA 2021'!Q124-'DATA 2021'!O124</f>
        <v>0</v>
      </c>
      <c r="R23" s="273">
        <f>'DATA 2021'!R124-'DATA 2021'!P124</f>
        <v>0</v>
      </c>
      <c r="S23" s="275">
        <f>'DATA 2021'!S124-'DATA 2021'!Q124</f>
        <v>0</v>
      </c>
      <c r="T23" s="273">
        <f>'DATA 2021'!T124-'DATA 2021'!R124</f>
        <v>0</v>
      </c>
      <c r="U23" s="275">
        <f>'DATA 2021'!U124-'DATA 2021'!S124</f>
        <v>0</v>
      </c>
      <c r="V23" s="241">
        <f>'DATA 2021'!V124-'DATA 2021'!T124</f>
        <v>0</v>
      </c>
      <c r="W23" s="242">
        <f>'DATA 2021'!W124-'DATA 2021'!U124</f>
        <v>0</v>
      </c>
      <c r="X23" s="241">
        <f>'DATA 2021'!X124-'DATA 2021'!V124</f>
        <v>0</v>
      </c>
      <c r="Y23" s="242">
        <f>'DATA 2021'!Y124-'DATA 2021'!W124</f>
        <v>0</v>
      </c>
      <c r="Z23" s="276">
        <f>'DATA 2021'!Z124-'DATA 2021'!X124</f>
        <v>0</v>
      </c>
      <c r="AA23" s="277">
        <f>'DATA 2021'!AA124-'DATA 2021'!Y124</f>
        <v>0</v>
      </c>
      <c r="AB23" s="276">
        <f>'DATA 2021'!AB124-'DATA 2021'!Z124</f>
        <v>0</v>
      </c>
      <c r="AC23" s="277">
        <f>'DATA 2021'!AC124-'DATA 2021'!AA124</f>
        <v>0</v>
      </c>
      <c r="AD23" s="273">
        <f>'DATA 2021'!AD124-'DATA 2021'!AB124</f>
        <v>0</v>
      </c>
      <c r="AE23" s="275">
        <f>'DATA 2021'!AE124-'DATA 2021'!AC124</f>
        <v>0</v>
      </c>
      <c r="AF23" s="273">
        <f>'DATA 2021'!AF124-'DATA 2021'!AD124</f>
        <v>0</v>
      </c>
      <c r="AG23" s="275">
        <f>'DATA 2021'!AG124-'DATA 2021'!AE124</f>
        <v>0</v>
      </c>
      <c r="AH23" s="273">
        <f>'DATA 2021'!AH124-'DATA 2021'!AF124</f>
        <v>0</v>
      </c>
      <c r="AI23" s="275">
        <f>'DATA 2021'!AI124-'DATA 2021'!AG124</f>
        <v>0</v>
      </c>
      <c r="AJ23" s="241">
        <f>'DATA 2021'!AJ124-'DATA 2021'!AH124</f>
        <v>0</v>
      </c>
      <c r="AK23" s="242">
        <f>'DATA 2021'!AK124-'DATA 2021'!AI124</f>
        <v>0</v>
      </c>
      <c r="AL23" s="241">
        <f>'DATA 2021'!AL124-'DATA 2021'!AJ124</f>
        <v>0</v>
      </c>
      <c r="AM23" s="242">
        <f>'DATA 2021'!AM124-'DATA 2021'!AK124</f>
        <v>0</v>
      </c>
      <c r="AN23" s="276">
        <f>'DATA 2021'!AN124-'DATA 2021'!AL124</f>
        <v>0</v>
      </c>
      <c r="AO23" s="277">
        <f>'DATA 2021'!AO124-'DATA 2021'!AM124</f>
        <v>0</v>
      </c>
      <c r="AP23" s="276">
        <f>'DATA 2021'!AP124-'DATA 2021'!AN124</f>
        <v>0</v>
      </c>
      <c r="AQ23" s="277">
        <f>'DATA 2021'!AQ124-'DATA 2021'!AO124</f>
        <v>0</v>
      </c>
      <c r="AR23" s="237">
        <f>'DATA 2021'!AR124-'DATA 2021'!B124</f>
        <v>0</v>
      </c>
      <c r="AS23" s="240">
        <f>'DATA 2021'!AS124-'DATA 2021'!C124</f>
        <v>0</v>
      </c>
      <c r="AT23" s="233"/>
      <c r="AU23" s="234"/>
      <c r="AV23" s="233"/>
      <c r="AW23" s="234"/>
      <c r="AX23" s="233"/>
      <c r="AY23" s="234"/>
      <c r="AZ23" s="233"/>
      <c r="BA23" s="234"/>
      <c r="BB23" s="233"/>
      <c r="BC23" s="234"/>
      <c r="BD23" s="233"/>
      <c r="BE23" s="234"/>
      <c r="BF23" s="233"/>
      <c r="BG23" s="234"/>
      <c r="BH23" s="233"/>
      <c r="BI23" s="234"/>
      <c r="BJ23" s="233"/>
      <c r="BK23" s="234"/>
      <c r="BL23" s="234"/>
      <c r="BM23" s="234"/>
    </row>
    <row r="24" spans="1:65" ht="21" customHeight="1">
      <c r="A24" s="114">
        <v>22</v>
      </c>
      <c r="B24" s="235">
        <f>'DATA 2021'!B125</f>
        <v>0</v>
      </c>
      <c r="C24" s="236">
        <f>'DATA 2021'!C125</f>
        <v>0</v>
      </c>
      <c r="D24" s="273">
        <f>'DATA 2021'!D125-'DATA 2021'!B125</f>
        <v>0</v>
      </c>
      <c r="E24" s="275">
        <f>'DATA 2021'!E125-'DATA 2021'!C125</f>
        <v>0</v>
      </c>
      <c r="F24" s="273">
        <f>'DATA 2021'!F125-'DATA 2021'!D125</f>
        <v>0</v>
      </c>
      <c r="G24" s="275">
        <f>'DATA 2021'!G125-'DATA 2021'!E125</f>
        <v>0</v>
      </c>
      <c r="H24" s="241">
        <f>'DATA 2021'!H125-'DATA 2021'!F125</f>
        <v>0</v>
      </c>
      <c r="I24" s="242">
        <f>'DATA 2021'!I125-'DATA 2021'!G125</f>
        <v>0</v>
      </c>
      <c r="J24" s="241">
        <f>'DATA 2021'!J125-'DATA 2021'!H125</f>
        <v>0</v>
      </c>
      <c r="K24" s="242">
        <f>'DATA 2021'!K125-'DATA 2021'!I125</f>
        <v>0</v>
      </c>
      <c r="L24" s="276">
        <f>'DATA 2021'!L125-'DATA 2021'!J125</f>
        <v>0</v>
      </c>
      <c r="M24" s="277">
        <f>'DATA 2021'!M125-'DATA 2021'!K125</f>
        <v>0</v>
      </c>
      <c r="N24" s="276">
        <f>'DATA 2021'!N125-'DATA 2021'!L125</f>
        <v>0</v>
      </c>
      <c r="O24" s="277">
        <f>'DATA 2021'!O125-'DATA 2021'!M125</f>
        <v>0</v>
      </c>
      <c r="P24" s="273">
        <f>'DATA 2021'!P125-'DATA 2021'!N125</f>
        <v>0</v>
      </c>
      <c r="Q24" s="275">
        <f>'DATA 2021'!Q125-'DATA 2021'!O125</f>
        <v>0</v>
      </c>
      <c r="R24" s="273">
        <f>'DATA 2021'!R125-'DATA 2021'!P125</f>
        <v>0</v>
      </c>
      <c r="S24" s="275">
        <f>'DATA 2021'!S125-'DATA 2021'!Q125</f>
        <v>0</v>
      </c>
      <c r="T24" s="273">
        <f>'DATA 2021'!T125-'DATA 2021'!R125</f>
        <v>0</v>
      </c>
      <c r="U24" s="275">
        <f>'DATA 2021'!U125-'DATA 2021'!S125</f>
        <v>0</v>
      </c>
      <c r="V24" s="241">
        <f>'DATA 2021'!V125-'DATA 2021'!T125</f>
        <v>0</v>
      </c>
      <c r="W24" s="242">
        <f>'DATA 2021'!W125-'DATA 2021'!U125</f>
        <v>0</v>
      </c>
      <c r="X24" s="241">
        <f>'DATA 2021'!X125-'DATA 2021'!V125</f>
        <v>0</v>
      </c>
      <c r="Y24" s="242">
        <f>'DATA 2021'!Y125-'DATA 2021'!W125</f>
        <v>0</v>
      </c>
      <c r="Z24" s="276">
        <f>'DATA 2021'!Z125-'DATA 2021'!X125</f>
        <v>0</v>
      </c>
      <c r="AA24" s="277">
        <f>'DATA 2021'!AA125-'DATA 2021'!Y125</f>
        <v>0</v>
      </c>
      <c r="AB24" s="276">
        <f>'DATA 2021'!AB125-'DATA 2021'!Z125</f>
        <v>0</v>
      </c>
      <c r="AC24" s="277">
        <f>'DATA 2021'!AC125-'DATA 2021'!AA125</f>
        <v>0</v>
      </c>
      <c r="AD24" s="273">
        <f>'DATA 2021'!AD125-'DATA 2021'!AB125</f>
        <v>0</v>
      </c>
      <c r="AE24" s="275">
        <f>'DATA 2021'!AE125-'DATA 2021'!AC125</f>
        <v>0</v>
      </c>
      <c r="AF24" s="273">
        <f>'DATA 2021'!AF125-'DATA 2021'!AD125</f>
        <v>0</v>
      </c>
      <c r="AG24" s="275">
        <f>'DATA 2021'!AG125-'DATA 2021'!AE125</f>
        <v>0</v>
      </c>
      <c r="AH24" s="273">
        <f>'DATA 2021'!AH125-'DATA 2021'!AF125</f>
        <v>0</v>
      </c>
      <c r="AI24" s="275">
        <f>'DATA 2021'!AI125-'DATA 2021'!AG125</f>
        <v>0</v>
      </c>
      <c r="AJ24" s="241">
        <f>'DATA 2021'!AJ125-'DATA 2021'!AH125</f>
        <v>0</v>
      </c>
      <c r="AK24" s="242">
        <f>'DATA 2021'!AK125-'DATA 2021'!AI125</f>
        <v>0</v>
      </c>
      <c r="AL24" s="241">
        <f>'DATA 2021'!AL125-'DATA 2021'!AJ125</f>
        <v>0</v>
      </c>
      <c r="AM24" s="242">
        <f>'DATA 2021'!AM125-'DATA 2021'!AK125</f>
        <v>0</v>
      </c>
      <c r="AN24" s="276">
        <f>'DATA 2021'!AN125-'DATA 2021'!AL125</f>
        <v>0</v>
      </c>
      <c r="AO24" s="277">
        <f>'DATA 2021'!AO125-'DATA 2021'!AM125</f>
        <v>0</v>
      </c>
      <c r="AP24" s="276">
        <f>'DATA 2021'!AP125-'DATA 2021'!AN125</f>
        <v>0</v>
      </c>
      <c r="AQ24" s="277">
        <f>'DATA 2021'!AQ125-'DATA 2021'!AO125</f>
        <v>0</v>
      </c>
      <c r="AR24" s="273">
        <f>'DATA 2021'!AR125-'DATA 2021'!AP125</f>
        <v>0</v>
      </c>
      <c r="AS24" s="275">
        <f>'DATA 2021'!AS125-'DATA 2021'!AQ125</f>
        <v>0</v>
      </c>
      <c r="AT24" s="237">
        <f>'DATA 2021'!AT125-'DATA 2021'!B125</f>
        <v>0</v>
      </c>
      <c r="AU24" s="240">
        <f>'DATA 2021'!AU125-'DATA 2021'!C125</f>
        <v>0</v>
      </c>
      <c r="AV24" s="233"/>
      <c r="AW24" s="234"/>
      <c r="AX24" s="233"/>
      <c r="AY24" s="234"/>
      <c r="AZ24" s="233"/>
      <c r="BA24" s="234"/>
      <c r="BB24" s="233"/>
      <c r="BC24" s="234"/>
      <c r="BD24" s="233"/>
      <c r="BE24" s="234"/>
      <c r="BF24" s="233"/>
      <c r="BG24" s="234"/>
      <c r="BH24" s="233"/>
      <c r="BI24" s="234"/>
      <c r="BJ24" s="233"/>
      <c r="BK24" s="234"/>
      <c r="BL24" s="234"/>
      <c r="BM24" s="234"/>
    </row>
    <row r="25" spans="1:65" ht="21" customHeight="1">
      <c r="A25" s="114">
        <v>23</v>
      </c>
      <c r="B25" s="235">
        <f>'DATA 2021'!B126</f>
        <v>0</v>
      </c>
      <c r="C25" s="236">
        <f>'DATA 2021'!C126</f>
        <v>0</v>
      </c>
      <c r="D25" s="273">
        <f>'DATA 2021'!D126-'DATA 2021'!B126</f>
        <v>0</v>
      </c>
      <c r="E25" s="275">
        <f>'DATA 2021'!E126-'DATA 2021'!C126</f>
        <v>0</v>
      </c>
      <c r="F25" s="273">
        <f>'DATA 2021'!F126-'DATA 2021'!D126</f>
        <v>0</v>
      </c>
      <c r="G25" s="275">
        <f>'DATA 2021'!G126-'DATA 2021'!E126</f>
        <v>0</v>
      </c>
      <c r="H25" s="241">
        <f>'DATA 2021'!H126-'DATA 2021'!F126</f>
        <v>0</v>
      </c>
      <c r="I25" s="242">
        <f>'DATA 2021'!I126-'DATA 2021'!G126</f>
        <v>0</v>
      </c>
      <c r="J25" s="241">
        <f>'DATA 2021'!J126-'DATA 2021'!H126</f>
        <v>0</v>
      </c>
      <c r="K25" s="242">
        <f>'DATA 2021'!K126-'DATA 2021'!I126</f>
        <v>0</v>
      </c>
      <c r="L25" s="276">
        <f>'DATA 2021'!L126-'DATA 2021'!J126</f>
        <v>0</v>
      </c>
      <c r="M25" s="277">
        <f>'DATA 2021'!M126-'DATA 2021'!K126</f>
        <v>0</v>
      </c>
      <c r="N25" s="276">
        <f>'DATA 2021'!N126-'DATA 2021'!L126</f>
        <v>0</v>
      </c>
      <c r="O25" s="277">
        <f>'DATA 2021'!O126-'DATA 2021'!M126</f>
        <v>0</v>
      </c>
      <c r="P25" s="273">
        <f>'DATA 2021'!P126-'DATA 2021'!N126</f>
        <v>0</v>
      </c>
      <c r="Q25" s="275">
        <f>'DATA 2021'!Q126-'DATA 2021'!O126</f>
        <v>0</v>
      </c>
      <c r="R25" s="273">
        <f>'DATA 2021'!R126-'DATA 2021'!P126</f>
        <v>0</v>
      </c>
      <c r="S25" s="275">
        <f>'DATA 2021'!S126-'DATA 2021'!Q126</f>
        <v>0</v>
      </c>
      <c r="T25" s="273">
        <f>'DATA 2021'!T126-'DATA 2021'!R126</f>
        <v>0</v>
      </c>
      <c r="U25" s="275">
        <f>'DATA 2021'!U126-'DATA 2021'!S126</f>
        <v>0</v>
      </c>
      <c r="V25" s="241">
        <f>'DATA 2021'!V126-'DATA 2021'!T126</f>
        <v>0</v>
      </c>
      <c r="W25" s="242">
        <f>'DATA 2021'!W126-'DATA 2021'!U126</f>
        <v>0</v>
      </c>
      <c r="X25" s="241">
        <f>'DATA 2021'!X126-'DATA 2021'!V126</f>
        <v>0</v>
      </c>
      <c r="Y25" s="242">
        <f>'DATA 2021'!Y126-'DATA 2021'!W126</f>
        <v>0</v>
      </c>
      <c r="Z25" s="276">
        <f>'DATA 2021'!Z126-'DATA 2021'!X126</f>
        <v>0</v>
      </c>
      <c r="AA25" s="277">
        <f>'DATA 2021'!AA126-'DATA 2021'!Y126</f>
        <v>0</v>
      </c>
      <c r="AB25" s="276">
        <f>'DATA 2021'!AB126-'DATA 2021'!Z126</f>
        <v>0</v>
      </c>
      <c r="AC25" s="277">
        <f>'DATA 2021'!AC126-'DATA 2021'!AA126</f>
        <v>0</v>
      </c>
      <c r="AD25" s="273">
        <f>'DATA 2021'!AD126-'DATA 2021'!AB126</f>
        <v>0</v>
      </c>
      <c r="AE25" s="275">
        <f>'DATA 2021'!AE126-'DATA 2021'!AC126</f>
        <v>0</v>
      </c>
      <c r="AF25" s="273">
        <f>'DATA 2021'!AF126-'DATA 2021'!AD126</f>
        <v>0</v>
      </c>
      <c r="AG25" s="275">
        <f>'DATA 2021'!AG126-'DATA 2021'!AE126</f>
        <v>0</v>
      </c>
      <c r="AH25" s="273">
        <f>'DATA 2021'!AH126-'DATA 2021'!AF126</f>
        <v>0</v>
      </c>
      <c r="AI25" s="275">
        <f>'DATA 2021'!AI126-'DATA 2021'!AG126</f>
        <v>0</v>
      </c>
      <c r="AJ25" s="241">
        <f>'DATA 2021'!AJ126-'DATA 2021'!AH126</f>
        <v>0</v>
      </c>
      <c r="AK25" s="242">
        <f>'DATA 2021'!AK126-'DATA 2021'!AI126</f>
        <v>0</v>
      </c>
      <c r="AL25" s="241">
        <f>'DATA 2021'!AL126-'DATA 2021'!AJ126</f>
        <v>0</v>
      </c>
      <c r="AM25" s="242">
        <f>'DATA 2021'!AM126-'DATA 2021'!AK126</f>
        <v>0</v>
      </c>
      <c r="AN25" s="276">
        <f>'DATA 2021'!AN126-'DATA 2021'!AL126</f>
        <v>0</v>
      </c>
      <c r="AO25" s="277">
        <f>'DATA 2021'!AO126-'DATA 2021'!AM126</f>
        <v>0</v>
      </c>
      <c r="AP25" s="276">
        <f>'DATA 2021'!AP126-'DATA 2021'!AN126</f>
        <v>0</v>
      </c>
      <c r="AQ25" s="277">
        <f>'DATA 2021'!AQ126-'DATA 2021'!AO126</f>
        <v>0</v>
      </c>
      <c r="AR25" s="273">
        <f>'DATA 2021'!AR126-'DATA 2021'!AP126</f>
        <v>0</v>
      </c>
      <c r="AS25" s="275">
        <f>'DATA 2021'!AS126-'DATA 2021'!AQ126</f>
        <v>0</v>
      </c>
      <c r="AT25" s="273">
        <f>'DATA 2021'!AT126-'DATA 2021'!AR126</f>
        <v>0</v>
      </c>
      <c r="AU25" s="275">
        <f>'DATA 2021'!AU126-'DATA 2021'!AS126</f>
        <v>0</v>
      </c>
      <c r="AV25" s="237">
        <f>'DATA 2021'!AV126-'DATA 2021'!B126</f>
        <v>0</v>
      </c>
      <c r="AW25" s="240">
        <f>'DATA 2021'!AW126-'DATA 2021'!C126</f>
        <v>0</v>
      </c>
      <c r="AX25" s="243"/>
      <c r="AY25" s="244"/>
      <c r="AZ25" s="233"/>
      <c r="BA25" s="234"/>
      <c r="BB25" s="233"/>
      <c r="BC25" s="234"/>
      <c r="BD25" s="233"/>
      <c r="BE25" s="234"/>
      <c r="BF25" s="233"/>
      <c r="BG25" s="234"/>
      <c r="BH25" s="233"/>
      <c r="BI25" s="234"/>
      <c r="BJ25" s="233"/>
      <c r="BK25" s="234"/>
      <c r="BL25" s="234"/>
      <c r="BM25" s="234"/>
    </row>
    <row r="26" spans="1:65" ht="21" customHeight="1">
      <c r="A26" s="114">
        <v>24</v>
      </c>
      <c r="B26" s="235">
        <f>'DATA 2021'!B127</f>
        <v>0</v>
      </c>
      <c r="C26" s="236">
        <f>'DATA 2021'!C127</f>
        <v>0</v>
      </c>
      <c r="D26" s="273">
        <f>'DATA 2021'!D127-'DATA 2021'!B127</f>
        <v>0</v>
      </c>
      <c r="E26" s="275">
        <f>'DATA 2021'!E127-'DATA 2021'!C127</f>
        <v>0</v>
      </c>
      <c r="F26" s="273">
        <f>'DATA 2021'!F127-'DATA 2021'!D127</f>
        <v>0</v>
      </c>
      <c r="G26" s="275">
        <f>'DATA 2021'!G127-'DATA 2021'!E127</f>
        <v>0</v>
      </c>
      <c r="H26" s="241">
        <f>'DATA 2021'!H127-'DATA 2021'!F127</f>
        <v>0</v>
      </c>
      <c r="I26" s="242">
        <f>'DATA 2021'!I127-'DATA 2021'!G127</f>
        <v>0</v>
      </c>
      <c r="J26" s="241">
        <f>'DATA 2021'!J127-'DATA 2021'!H127</f>
        <v>0</v>
      </c>
      <c r="K26" s="242">
        <f>'DATA 2021'!K127-'DATA 2021'!I127</f>
        <v>0</v>
      </c>
      <c r="L26" s="276">
        <f>'DATA 2021'!L127-'DATA 2021'!J127</f>
        <v>0</v>
      </c>
      <c r="M26" s="277">
        <f>'DATA 2021'!M127-'DATA 2021'!K127</f>
        <v>0</v>
      </c>
      <c r="N26" s="276">
        <f>'DATA 2021'!N127-'DATA 2021'!L127</f>
        <v>0</v>
      </c>
      <c r="O26" s="277">
        <f>'DATA 2021'!O127-'DATA 2021'!M127</f>
        <v>0</v>
      </c>
      <c r="P26" s="273">
        <f>'DATA 2021'!P127-'DATA 2021'!N127</f>
        <v>0</v>
      </c>
      <c r="Q26" s="275">
        <f>'DATA 2021'!Q127-'DATA 2021'!O127</f>
        <v>0</v>
      </c>
      <c r="R26" s="273">
        <f>'DATA 2021'!R127-'DATA 2021'!P127</f>
        <v>0</v>
      </c>
      <c r="S26" s="275">
        <f>'DATA 2021'!S127-'DATA 2021'!Q127</f>
        <v>0</v>
      </c>
      <c r="T26" s="273">
        <f>'DATA 2021'!T127-'DATA 2021'!R127</f>
        <v>0</v>
      </c>
      <c r="U26" s="275">
        <f>'DATA 2021'!U127-'DATA 2021'!S127</f>
        <v>0</v>
      </c>
      <c r="V26" s="241">
        <f>'DATA 2021'!V127-'DATA 2021'!T127</f>
        <v>0</v>
      </c>
      <c r="W26" s="242">
        <f>'DATA 2021'!W127-'DATA 2021'!U127</f>
        <v>0</v>
      </c>
      <c r="X26" s="241">
        <f>'DATA 2021'!X127-'DATA 2021'!V127</f>
        <v>0</v>
      </c>
      <c r="Y26" s="242">
        <f>'DATA 2021'!Y127-'DATA 2021'!W127</f>
        <v>0</v>
      </c>
      <c r="Z26" s="276">
        <f>'DATA 2021'!Z127-'DATA 2021'!X127</f>
        <v>0</v>
      </c>
      <c r="AA26" s="277">
        <f>'DATA 2021'!AA127-'DATA 2021'!Y127</f>
        <v>0</v>
      </c>
      <c r="AB26" s="276">
        <f>'DATA 2021'!AB127-'DATA 2021'!Z127</f>
        <v>0</v>
      </c>
      <c r="AC26" s="277">
        <f>'DATA 2021'!AC127-'DATA 2021'!AA127</f>
        <v>0</v>
      </c>
      <c r="AD26" s="273">
        <f>'DATA 2021'!AD127-'DATA 2021'!AB127</f>
        <v>0</v>
      </c>
      <c r="AE26" s="275">
        <f>'DATA 2021'!AE127-'DATA 2021'!AC127</f>
        <v>0</v>
      </c>
      <c r="AF26" s="273">
        <f>'DATA 2021'!AF127-'DATA 2021'!AD127</f>
        <v>0</v>
      </c>
      <c r="AG26" s="275">
        <f>'DATA 2021'!AG127-'DATA 2021'!AE127</f>
        <v>0</v>
      </c>
      <c r="AH26" s="273">
        <f>'DATA 2021'!AH127-'DATA 2021'!AF127</f>
        <v>0</v>
      </c>
      <c r="AI26" s="275">
        <f>'DATA 2021'!AI127-'DATA 2021'!AG127</f>
        <v>0</v>
      </c>
      <c r="AJ26" s="241">
        <f>'DATA 2021'!AJ127-'DATA 2021'!AH127</f>
        <v>0</v>
      </c>
      <c r="AK26" s="242">
        <f>'DATA 2021'!AK127-'DATA 2021'!AI127</f>
        <v>0</v>
      </c>
      <c r="AL26" s="241">
        <f>'DATA 2021'!AL127-'DATA 2021'!AJ127</f>
        <v>0</v>
      </c>
      <c r="AM26" s="242">
        <f>'DATA 2021'!AM127-'DATA 2021'!AK127</f>
        <v>0</v>
      </c>
      <c r="AN26" s="276">
        <f>'DATA 2021'!AN127-'DATA 2021'!AL127</f>
        <v>0</v>
      </c>
      <c r="AO26" s="277">
        <f>'DATA 2021'!AO127-'DATA 2021'!AM127</f>
        <v>0</v>
      </c>
      <c r="AP26" s="276">
        <f>'DATA 2021'!AP127-'DATA 2021'!AN127</f>
        <v>0</v>
      </c>
      <c r="AQ26" s="277">
        <f>'DATA 2021'!AQ127-'DATA 2021'!AO127</f>
        <v>0</v>
      </c>
      <c r="AR26" s="273">
        <f>'DATA 2021'!AR127-'DATA 2021'!AP127</f>
        <v>0</v>
      </c>
      <c r="AS26" s="275">
        <f>'DATA 2021'!AS127-'DATA 2021'!AQ127</f>
        <v>0</v>
      </c>
      <c r="AT26" s="273">
        <f>'DATA 2021'!AT127-'DATA 2021'!AR127</f>
        <v>0</v>
      </c>
      <c r="AU26" s="275">
        <f>'DATA 2021'!AU127-'DATA 2021'!AS127</f>
        <v>0</v>
      </c>
      <c r="AV26" s="273">
        <f>'DATA 2021'!AV127-'DATA 2021'!AT127</f>
        <v>0</v>
      </c>
      <c r="AW26" s="275">
        <f>'DATA 2021'!AW127-'DATA 2021'!AU127</f>
        <v>0</v>
      </c>
      <c r="AX26" s="245">
        <f>'DATA 2021'!AX127-'DATA 2021'!B127</f>
        <v>0</v>
      </c>
      <c r="AY26" s="246">
        <f>'DATA 2021'!AY127-'DATA 2021'!C127</f>
        <v>0</v>
      </c>
      <c r="AZ26" s="247"/>
      <c r="BA26" s="234"/>
      <c r="BB26" s="233"/>
      <c r="BC26" s="234"/>
      <c r="BD26" s="233"/>
      <c r="BE26" s="234"/>
      <c r="BF26" s="233"/>
      <c r="BG26" s="234"/>
      <c r="BH26" s="233"/>
      <c r="BI26" s="234"/>
      <c r="BJ26" s="233"/>
      <c r="BK26" s="234"/>
      <c r="BL26" s="234"/>
      <c r="BM26" s="234"/>
    </row>
    <row r="27" spans="1:65" ht="21" customHeight="1">
      <c r="A27" s="114">
        <v>25</v>
      </c>
      <c r="B27" s="235">
        <f>'DATA 2021'!B128</f>
        <v>0</v>
      </c>
      <c r="C27" s="236">
        <f>'DATA 2021'!C128</f>
        <v>0</v>
      </c>
      <c r="D27" s="273">
        <f>'DATA 2021'!D128-'DATA 2021'!B128</f>
        <v>0</v>
      </c>
      <c r="E27" s="275">
        <f>'DATA 2021'!E128-'DATA 2021'!C128</f>
        <v>0</v>
      </c>
      <c r="F27" s="273">
        <f>'DATA 2021'!F128-'DATA 2021'!D128</f>
        <v>0</v>
      </c>
      <c r="G27" s="275">
        <f>'DATA 2021'!G128-'DATA 2021'!E128</f>
        <v>0</v>
      </c>
      <c r="H27" s="241">
        <f>'DATA 2021'!H128-'DATA 2021'!F128</f>
        <v>0</v>
      </c>
      <c r="I27" s="242">
        <f>'DATA 2021'!I128-'DATA 2021'!G128</f>
        <v>0</v>
      </c>
      <c r="J27" s="241">
        <f>'DATA 2021'!J128-'DATA 2021'!H128</f>
        <v>0</v>
      </c>
      <c r="K27" s="242">
        <f>'DATA 2021'!K128-'DATA 2021'!I128</f>
        <v>0</v>
      </c>
      <c r="L27" s="276">
        <f>'DATA 2021'!L128-'DATA 2021'!J128</f>
        <v>0</v>
      </c>
      <c r="M27" s="277">
        <f>'DATA 2021'!M128-'DATA 2021'!K128</f>
        <v>0</v>
      </c>
      <c r="N27" s="276">
        <f>'DATA 2021'!N128-'DATA 2021'!L128</f>
        <v>0</v>
      </c>
      <c r="O27" s="277">
        <f>'DATA 2021'!O128-'DATA 2021'!M128</f>
        <v>0</v>
      </c>
      <c r="P27" s="273">
        <f>'DATA 2021'!P128-'DATA 2021'!N128</f>
        <v>0</v>
      </c>
      <c r="Q27" s="275">
        <f>'DATA 2021'!Q128-'DATA 2021'!O128</f>
        <v>0</v>
      </c>
      <c r="R27" s="273">
        <f>'DATA 2021'!R128-'DATA 2021'!P128</f>
        <v>0</v>
      </c>
      <c r="S27" s="275">
        <f>'DATA 2021'!S128-'DATA 2021'!Q128</f>
        <v>0</v>
      </c>
      <c r="T27" s="273">
        <f>'DATA 2021'!T128-'DATA 2021'!R128</f>
        <v>0</v>
      </c>
      <c r="U27" s="275">
        <f>'DATA 2021'!U128-'DATA 2021'!S128</f>
        <v>0</v>
      </c>
      <c r="V27" s="241">
        <f>'DATA 2021'!V128-'DATA 2021'!T128</f>
        <v>0</v>
      </c>
      <c r="W27" s="242">
        <f>'DATA 2021'!W128-'DATA 2021'!U128</f>
        <v>0</v>
      </c>
      <c r="X27" s="241">
        <f>'DATA 2021'!X128-'DATA 2021'!V128</f>
        <v>0</v>
      </c>
      <c r="Y27" s="242">
        <f>'DATA 2021'!Y128-'DATA 2021'!W128</f>
        <v>0</v>
      </c>
      <c r="Z27" s="276">
        <f>'DATA 2021'!Z128-'DATA 2021'!X128</f>
        <v>0</v>
      </c>
      <c r="AA27" s="277">
        <f>'DATA 2021'!AA128-'DATA 2021'!Y128</f>
        <v>0</v>
      </c>
      <c r="AB27" s="276">
        <f>'DATA 2021'!AB128-'DATA 2021'!Z128</f>
        <v>0</v>
      </c>
      <c r="AC27" s="277">
        <f>'DATA 2021'!AC128-'DATA 2021'!AA128</f>
        <v>0</v>
      </c>
      <c r="AD27" s="273">
        <f>'DATA 2021'!AD128-'DATA 2021'!AB128</f>
        <v>0</v>
      </c>
      <c r="AE27" s="275">
        <f>'DATA 2021'!AE128-'DATA 2021'!AC128</f>
        <v>0</v>
      </c>
      <c r="AF27" s="273">
        <f>'DATA 2021'!AF128-'DATA 2021'!AD128</f>
        <v>0</v>
      </c>
      <c r="AG27" s="275">
        <f>'DATA 2021'!AG128-'DATA 2021'!AE128</f>
        <v>0</v>
      </c>
      <c r="AH27" s="273">
        <f>'DATA 2021'!AH128-'DATA 2021'!AF128</f>
        <v>0</v>
      </c>
      <c r="AI27" s="275">
        <f>'DATA 2021'!AI128-'DATA 2021'!AG128</f>
        <v>0</v>
      </c>
      <c r="AJ27" s="241">
        <f>'DATA 2021'!AJ128-'DATA 2021'!AH128</f>
        <v>0</v>
      </c>
      <c r="AK27" s="242">
        <f>'DATA 2021'!AK128-'DATA 2021'!AI128</f>
        <v>0</v>
      </c>
      <c r="AL27" s="241">
        <f>'DATA 2021'!AL128-'DATA 2021'!AJ128</f>
        <v>0</v>
      </c>
      <c r="AM27" s="242">
        <f>'DATA 2021'!AM128-'DATA 2021'!AK128</f>
        <v>0</v>
      </c>
      <c r="AN27" s="276">
        <f>'DATA 2021'!AN128-'DATA 2021'!AL128</f>
        <v>0</v>
      </c>
      <c r="AO27" s="277">
        <f>'DATA 2021'!AO128-'DATA 2021'!AM128</f>
        <v>0</v>
      </c>
      <c r="AP27" s="276">
        <f>'DATA 2021'!AP128-'DATA 2021'!AN128</f>
        <v>0</v>
      </c>
      <c r="AQ27" s="277">
        <f>'DATA 2021'!AQ128-'DATA 2021'!AO128</f>
        <v>0</v>
      </c>
      <c r="AR27" s="273">
        <f>'DATA 2021'!AR128-'DATA 2021'!AP128</f>
        <v>0</v>
      </c>
      <c r="AS27" s="275">
        <f>'DATA 2021'!AS128-'DATA 2021'!AQ128</f>
        <v>0</v>
      </c>
      <c r="AT27" s="273">
        <f>'DATA 2021'!AT128-'DATA 2021'!AR128</f>
        <v>0</v>
      </c>
      <c r="AU27" s="275">
        <f>'DATA 2021'!AU128-'DATA 2021'!AS128</f>
        <v>0</v>
      </c>
      <c r="AV27" s="273">
        <f>'DATA 2021'!AV128-'DATA 2021'!AT128</f>
        <v>0</v>
      </c>
      <c r="AW27" s="275">
        <f>'DATA 2021'!AW128-'DATA 2021'!AU128</f>
        <v>0</v>
      </c>
      <c r="AX27" s="241">
        <f>'DATA 2021'!AX128-'DATA 2021'!AV128</f>
        <v>0</v>
      </c>
      <c r="AY27" s="242">
        <f>'DATA 2021'!AY128-'DATA 2021'!AW128</f>
        <v>0</v>
      </c>
      <c r="AZ27" s="237">
        <f>'DATA 2021'!AZ128-'DATA 2021'!B128</f>
        <v>0</v>
      </c>
      <c r="BA27" s="240">
        <f>'DATA 2021'!BC129-'DATA 2021'!C129</f>
        <v>0</v>
      </c>
      <c r="BB27" s="233"/>
      <c r="BC27" s="234"/>
      <c r="BD27" s="233"/>
      <c r="BE27" s="234"/>
      <c r="BF27" s="233"/>
      <c r="BG27" s="234"/>
      <c r="BH27" s="233"/>
      <c r="BI27" s="234"/>
      <c r="BJ27" s="233"/>
      <c r="BK27" s="234"/>
      <c r="BL27" s="234"/>
      <c r="BM27" s="234"/>
    </row>
    <row r="28" spans="1:65" ht="21" customHeight="1">
      <c r="A28" s="114">
        <v>26</v>
      </c>
      <c r="B28" s="235">
        <f>'DATA 2021'!B129</f>
        <v>0</v>
      </c>
      <c r="C28" s="236">
        <f>'DATA 2021'!C129</f>
        <v>0</v>
      </c>
      <c r="D28" s="273">
        <f>'DATA 2021'!D129-'DATA 2021'!B129</f>
        <v>0</v>
      </c>
      <c r="E28" s="275">
        <f>'DATA 2021'!E129-'DATA 2021'!C129</f>
        <v>0</v>
      </c>
      <c r="F28" s="273">
        <f>'DATA 2021'!F129-'DATA 2021'!D129</f>
        <v>0</v>
      </c>
      <c r="G28" s="275">
        <f>'DATA 2021'!G129-'DATA 2021'!E129</f>
        <v>0</v>
      </c>
      <c r="H28" s="241">
        <f>'DATA 2021'!H129-'DATA 2021'!F129</f>
        <v>0</v>
      </c>
      <c r="I28" s="242">
        <f>'DATA 2021'!I129-'DATA 2021'!G129</f>
        <v>0</v>
      </c>
      <c r="J28" s="241">
        <f>'DATA 2021'!J129-'DATA 2021'!H129</f>
        <v>0</v>
      </c>
      <c r="K28" s="242">
        <f>'DATA 2021'!K129-'DATA 2021'!I129</f>
        <v>0</v>
      </c>
      <c r="L28" s="276">
        <f>'DATA 2021'!L129-'DATA 2021'!J129</f>
        <v>0</v>
      </c>
      <c r="M28" s="277">
        <f>'DATA 2021'!M129-'DATA 2021'!K129</f>
        <v>0</v>
      </c>
      <c r="N28" s="276">
        <f>'DATA 2021'!N129-'DATA 2021'!L129</f>
        <v>0</v>
      </c>
      <c r="O28" s="277">
        <f>'DATA 2021'!O129-'DATA 2021'!M129</f>
        <v>0</v>
      </c>
      <c r="P28" s="273">
        <f>'DATA 2021'!P129-'DATA 2021'!N129</f>
        <v>0</v>
      </c>
      <c r="Q28" s="275">
        <f>'DATA 2021'!Q129-'DATA 2021'!O129</f>
        <v>0</v>
      </c>
      <c r="R28" s="273">
        <f>'DATA 2021'!R129-'DATA 2021'!P129</f>
        <v>0</v>
      </c>
      <c r="S28" s="275">
        <f>'DATA 2021'!S129-'DATA 2021'!Q129</f>
        <v>0</v>
      </c>
      <c r="T28" s="273">
        <f>'DATA 2021'!T129-'DATA 2021'!R129</f>
        <v>0</v>
      </c>
      <c r="U28" s="275">
        <f>'DATA 2021'!U129-'DATA 2021'!S129</f>
        <v>0</v>
      </c>
      <c r="V28" s="241">
        <f>'DATA 2021'!V129-'DATA 2021'!T129</f>
        <v>0</v>
      </c>
      <c r="W28" s="242">
        <f>'DATA 2021'!W129-'DATA 2021'!U129</f>
        <v>0</v>
      </c>
      <c r="X28" s="241">
        <f>'DATA 2021'!X129-'DATA 2021'!V129</f>
        <v>0</v>
      </c>
      <c r="Y28" s="242">
        <f>'DATA 2021'!Y129-'DATA 2021'!W129</f>
        <v>0</v>
      </c>
      <c r="Z28" s="276">
        <f>'DATA 2021'!Z129-'DATA 2021'!X129</f>
        <v>0</v>
      </c>
      <c r="AA28" s="277">
        <f>'DATA 2021'!AA129-'DATA 2021'!Y129</f>
        <v>0</v>
      </c>
      <c r="AB28" s="276">
        <f>'DATA 2021'!AB129-'DATA 2021'!Z129</f>
        <v>0</v>
      </c>
      <c r="AC28" s="277">
        <f>'DATA 2021'!AC129-'DATA 2021'!AA129</f>
        <v>0</v>
      </c>
      <c r="AD28" s="273">
        <f>'DATA 2021'!AD129-'DATA 2021'!AB129</f>
        <v>0</v>
      </c>
      <c r="AE28" s="275">
        <f>'DATA 2021'!AE129-'DATA 2021'!AC129</f>
        <v>0</v>
      </c>
      <c r="AF28" s="273">
        <f>'DATA 2021'!AF129-'DATA 2021'!AD129</f>
        <v>0</v>
      </c>
      <c r="AG28" s="275">
        <f>'DATA 2021'!AG129-'DATA 2021'!AE129</f>
        <v>0</v>
      </c>
      <c r="AH28" s="273">
        <f>'DATA 2021'!AH129-'DATA 2021'!AF129</f>
        <v>0</v>
      </c>
      <c r="AI28" s="275">
        <f>'DATA 2021'!AI129-'DATA 2021'!AG129</f>
        <v>0</v>
      </c>
      <c r="AJ28" s="241">
        <f>'DATA 2021'!AJ129-'DATA 2021'!AH129</f>
        <v>0</v>
      </c>
      <c r="AK28" s="242">
        <f>'DATA 2021'!AK129-'DATA 2021'!AI129</f>
        <v>0</v>
      </c>
      <c r="AL28" s="241">
        <f>'DATA 2021'!AL129-'DATA 2021'!AJ129</f>
        <v>0</v>
      </c>
      <c r="AM28" s="242">
        <f>'DATA 2021'!AM129-'DATA 2021'!AK129</f>
        <v>0</v>
      </c>
      <c r="AN28" s="276">
        <f>'DATA 2021'!AN129-'DATA 2021'!AL129</f>
        <v>0</v>
      </c>
      <c r="AO28" s="277">
        <f>'DATA 2021'!AO129-'DATA 2021'!AM129</f>
        <v>0</v>
      </c>
      <c r="AP28" s="276">
        <f>'DATA 2021'!AP129-'DATA 2021'!AN129</f>
        <v>0</v>
      </c>
      <c r="AQ28" s="277">
        <f>'DATA 2021'!AQ129-'DATA 2021'!AO129</f>
        <v>0</v>
      </c>
      <c r="AR28" s="273">
        <f>'DATA 2021'!AR129-'DATA 2021'!AP129</f>
        <v>0</v>
      </c>
      <c r="AS28" s="275">
        <f>'DATA 2021'!AS129-'DATA 2021'!AQ129</f>
        <v>0</v>
      </c>
      <c r="AT28" s="273">
        <f>'DATA 2021'!AT129-'DATA 2021'!AR129</f>
        <v>0</v>
      </c>
      <c r="AU28" s="275">
        <f>'DATA 2021'!AU129-'DATA 2021'!AS129</f>
        <v>0</v>
      </c>
      <c r="AV28" s="273">
        <f>'DATA 2021'!AV129-'DATA 2021'!AT129</f>
        <v>0</v>
      </c>
      <c r="AW28" s="275">
        <f>'DATA 2021'!AW129-'DATA 2021'!AU129</f>
        <v>0</v>
      </c>
      <c r="AX28" s="241">
        <f>'DATA 2021'!AX129-'DATA 2021'!AV129</f>
        <v>0</v>
      </c>
      <c r="AY28" s="242">
        <f>'DATA 2021'!AY129-'DATA 2021'!AW129</f>
        <v>0</v>
      </c>
      <c r="AZ28" s="241">
        <f>'DATA 2021'!AZ129-'DATA 2021'!AX129</f>
        <v>0</v>
      </c>
      <c r="BA28" s="242">
        <f>'DATA 2021'!BA129-'DATA 2021'!AY129</f>
        <v>0</v>
      </c>
      <c r="BB28" s="237">
        <f>'DATA 2021'!BB129-'DATA 2021'!B129</f>
        <v>0</v>
      </c>
      <c r="BC28" s="240">
        <f>'DATA 2021'!BC129-'DATA 2021'!C129</f>
        <v>0</v>
      </c>
      <c r="BD28" s="233"/>
      <c r="BE28" s="234"/>
      <c r="BF28" s="233"/>
      <c r="BG28" s="234"/>
      <c r="BH28" s="233"/>
      <c r="BI28" s="234"/>
      <c r="BJ28" s="233"/>
      <c r="BK28" s="234"/>
      <c r="BL28" s="234"/>
      <c r="BM28" s="234"/>
    </row>
    <row r="29" spans="1:65" ht="21" customHeight="1">
      <c r="A29" s="114">
        <v>27</v>
      </c>
      <c r="B29" s="235">
        <f>'DATA 2021'!B130</f>
        <v>0</v>
      </c>
      <c r="C29" s="236">
        <f>'DATA 2021'!C130</f>
        <v>0</v>
      </c>
      <c r="D29" s="273">
        <f>'DATA 2021'!D130-'DATA 2021'!B130</f>
        <v>0</v>
      </c>
      <c r="E29" s="275">
        <f>'DATA 2021'!E130-'DATA 2021'!C130</f>
        <v>0</v>
      </c>
      <c r="F29" s="273">
        <f>'DATA 2021'!F130-'DATA 2021'!D130</f>
        <v>0</v>
      </c>
      <c r="G29" s="275">
        <f>'DATA 2021'!G130-'DATA 2021'!E130</f>
        <v>0</v>
      </c>
      <c r="H29" s="241">
        <f>'DATA 2021'!H130-'DATA 2021'!F130</f>
        <v>0</v>
      </c>
      <c r="I29" s="242">
        <f>'DATA 2021'!I130-'DATA 2021'!G130</f>
        <v>0</v>
      </c>
      <c r="J29" s="241">
        <f>'DATA 2021'!J130-'DATA 2021'!H130</f>
        <v>0</v>
      </c>
      <c r="K29" s="242">
        <f>'DATA 2021'!K130-'DATA 2021'!I130</f>
        <v>0</v>
      </c>
      <c r="L29" s="276">
        <f>'DATA 2021'!L130-'DATA 2021'!J130</f>
        <v>0</v>
      </c>
      <c r="M29" s="277">
        <f>'DATA 2021'!M130-'DATA 2021'!K130</f>
        <v>0</v>
      </c>
      <c r="N29" s="276">
        <f>'DATA 2021'!N130-'DATA 2021'!L130</f>
        <v>0</v>
      </c>
      <c r="O29" s="277">
        <f>'DATA 2021'!O130-'DATA 2021'!M130</f>
        <v>0</v>
      </c>
      <c r="P29" s="273">
        <f>'DATA 2021'!P130-'DATA 2021'!N130</f>
        <v>0</v>
      </c>
      <c r="Q29" s="275">
        <f>'DATA 2021'!Q130-'DATA 2021'!O130</f>
        <v>0</v>
      </c>
      <c r="R29" s="273">
        <f>'DATA 2021'!R130-'DATA 2021'!P130</f>
        <v>0</v>
      </c>
      <c r="S29" s="275">
        <f>'DATA 2021'!S130-'DATA 2021'!Q130</f>
        <v>0</v>
      </c>
      <c r="T29" s="273">
        <f>'DATA 2021'!T130-'DATA 2021'!R130</f>
        <v>0</v>
      </c>
      <c r="U29" s="275">
        <f>'DATA 2021'!U130-'DATA 2021'!S130</f>
        <v>0</v>
      </c>
      <c r="V29" s="241">
        <f>'DATA 2021'!V130-'DATA 2021'!T130</f>
        <v>0</v>
      </c>
      <c r="W29" s="242">
        <f>'DATA 2021'!W130-'DATA 2021'!U130</f>
        <v>0</v>
      </c>
      <c r="X29" s="241">
        <f>'DATA 2021'!X130-'DATA 2021'!V130</f>
        <v>0</v>
      </c>
      <c r="Y29" s="242">
        <f>'DATA 2021'!Y130-'DATA 2021'!W130</f>
        <v>0</v>
      </c>
      <c r="Z29" s="276">
        <f>'DATA 2021'!Z130-'DATA 2021'!X130</f>
        <v>0</v>
      </c>
      <c r="AA29" s="277">
        <f>'DATA 2021'!AA130-'DATA 2021'!Y130</f>
        <v>0</v>
      </c>
      <c r="AB29" s="276">
        <f>'DATA 2021'!AB130-'DATA 2021'!Z130</f>
        <v>0</v>
      </c>
      <c r="AC29" s="277">
        <f>'DATA 2021'!AC130-'DATA 2021'!AA130</f>
        <v>0</v>
      </c>
      <c r="AD29" s="273">
        <f>'DATA 2021'!AD130-'DATA 2021'!AB130</f>
        <v>0</v>
      </c>
      <c r="AE29" s="275">
        <f>'DATA 2021'!AE130-'DATA 2021'!AC130</f>
        <v>0</v>
      </c>
      <c r="AF29" s="273">
        <f>'DATA 2021'!AF130-'DATA 2021'!AD130</f>
        <v>0</v>
      </c>
      <c r="AG29" s="275">
        <f>'DATA 2021'!AG130-'DATA 2021'!AE130</f>
        <v>0</v>
      </c>
      <c r="AH29" s="273">
        <f>'DATA 2021'!AH130-'DATA 2021'!AF130</f>
        <v>0</v>
      </c>
      <c r="AI29" s="275">
        <f>'DATA 2021'!AI130-'DATA 2021'!AG130</f>
        <v>0</v>
      </c>
      <c r="AJ29" s="241">
        <f>'DATA 2021'!AJ130-'DATA 2021'!AH130</f>
        <v>0</v>
      </c>
      <c r="AK29" s="242">
        <f>'DATA 2021'!AK130-'DATA 2021'!AI130</f>
        <v>0</v>
      </c>
      <c r="AL29" s="241">
        <f>'DATA 2021'!AL130-'DATA 2021'!AJ130</f>
        <v>0</v>
      </c>
      <c r="AM29" s="242">
        <f>'DATA 2021'!AM130-'DATA 2021'!AK130</f>
        <v>0</v>
      </c>
      <c r="AN29" s="276">
        <f>'DATA 2021'!AN130-'DATA 2021'!AL130</f>
        <v>0</v>
      </c>
      <c r="AO29" s="277">
        <f>'DATA 2021'!AO130-'DATA 2021'!AM130</f>
        <v>0</v>
      </c>
      <c r="AP29" s="276">
        <f>'DATA 2021'!AP130-'DATA 2021'!AN130</f>
        <v>0</v>
      </c>
      <c r="AQ29" s="277">
        <f>'DATA 2021'!AQ130-'DATA 2021'!AO130</f>
        <v>0</v>
      </c>
      <c r="AR29" s="273">
        <f>'DATA 2021'!AR130-'DATA 2021'!AP130</f>
        <v>0</v>
      </c>
      <c r="AS29" s="275">
        <f>'DATA 2021'!AS130-'DATA 2021'!AQ130</f>
        <v>0</v>
      </c>
      <c r="AT29" s="273">
        <f>'DATA 2021'!AT130-'DATA 2021'!AR130</f>
        <v>0</v>
      </c>
      <c r="AU29" s="275">
        <f>'DATA 2021'!AU130-'DATA 2021'!AS130</f>
        <v>0</v>
      </c>
      <c r="AV29" s="273">
        <f>'DATA 2021'!AV130-'DATA 2021'!AT130</f>
        <v>0</v>
      </c>
      <c r="AW29" s="275">
        <f>'DATA 2021'!AW130-'DATA 2021'!AU130</f>
        <v>0</v>
      </c>
      <c r="AX29" s="241">
        <f>'DATA 2021'!AX130-'DATA 2021'!AV130</f>
        <v>0</v>
      </c>
      <c r="AY29" s="242">
        <f>'DATA 2021'!AY130-'DATA 2021'!AW130</f>
        <v>0</v>
      </c>
      <c r="AZ29" s="241">
        <f>'DATA 2021'!AZ130-'DATA 2021'!AX130</f>
        <v>0</v>
      </c>
      <c r="BA29" s="242">
        <f>'DATA 2021'!BA130-'DATA 2021'!AY130</f>
        <v>0</v>
      </c>
      <c r="BB29" s="276">
        <f>'DATA 2021'!BB130-'DATA 2021'!AZ130</f>
        <v>0</v>
      </c>
      <c r="BC29" s="277">
        <f>'DATA 2021'!BC130-'DATA 2021'!BA130</f>
        <v>0</v>
      </c>
      <c r="BD29" s="237">
        <f>'DATA 2021'!BD130-'DATA 2021'!B130</f>
        <v>0</v>
      </c>
      <c r="BE29" s="240">
        <f>'DATA 2021'!BE130-'DATA 2021'!C130</f>
        <v>0</v>
      </c>
      <c r="BF29" s="233"/>
      <c r="BG29" s="234"/>
      <c r="BH29" s="233"/>
      <c r="BI29" s="234"/>
      <c r="BJ29" s="233"/>
      <c r="BK29" s="234"/>
      <c r="BL29" s="234"/>
      <c r="BM29" s="234"/>
    </row>
    <row r="30" spans="1:65" ht="21" customHeight="1">
      <c r="A30" s="114">
        <v>28</v>
      </c>
      <c r="B30" s="235">
        <f>'DATA 2021'!B131</f>
        <v>0</v>
      </c>
      <c r="C30" s="236">
        <f>'DATA 2021'!C131</f>
        <v>0</v>
      </c>
      <c r="D30" s="273">
        <f>'DATA 2021'!D131-'DATA 2021'!B131</f>
        <v>0</v>
      </c>
      <c r="E30" s="275">
        <f>'DATA 2021'!E131-'DATA 2021'!C131</f>
        <v>0</v>
      </c>
      <c r="F30" s="273">
        <f>'DATA 2021'!F131-'DATA 2021'!D131</f>
        <v>0</v>
      </c>
      <c r="G30" s="275">
        <f>'DATA 2021'!G131-'DATA 2021'!E131</f>
        <v>0</v>
      </c>
      <c r="H30" s="241">
        <f>'DATA 2021'!H131-'DATA 2021'!F131</f>
        <v>0</v>
      </c>
      <c r="I30" s="242">
        <f>'DATA 2021'!I131-'DATA 2021'!G131</f>
        <v>0</v>
      </c>
      <c r="J30" s="241">
        <f>'DATA 2021'!J131-'DATA 2021'!H131</f>
        <v>0</v>
      </c>
      <c r="K30" s="242">
        <f>'DATA 2021'!K131-'DATA 2021'!I131</f>
        <v>0</v>
      </c>
      <c r="L30" s="276">
        <f>'DATA 2021'!L131-'DATA 2021'!J131</f>
        <v>0</v>
      </c>
      <c r="M30" s="277">
        <f>'DATA 2021'!M131-'DATA 2021'!K131</f>
        <v>0</v>
      </c>
      <c r="N30" s="276">
        <f>'DATA 2021'!N131-'DATA 2021'!L131</f>
        <v>0</v>
      </c>
      <c r="O30" s="277">
        <f>'DATA 2021'!O131-'DATA 2021'!M131</f>
        <v>0</v>
      </c>
      <c r="P30" s="273">
        <f>'DATA 2021'!P131-'DATA 2021'!N131</f>
        <v>0</v>
      </c>
      <c r="Q30" s="275">
        <f>'DATA 2021'!Q131-'DATA 2021'!O131</f>
        <v>0</v>
      </c>
      <c r="R30" s="273">
        <f>'DATA 2021'!R131-'DATA 2021'!P131</f>
        <v>0</v>
      </c>
      <c r="S30" s="275">
        <f>'DATA 2021'!S131-'DATA 2021'!Q131</f>
        <v>0</v>
      </c>
      <c r="T30" s="273">
        <f>'DATA 2021'!T131-'DATA 2021'!R131</f>
        <v>0</v>
      </c>
      <c r="U30" s="275">
        <f>'DATA 2021'!U131-'DATA 2021'!S131</f>
        <v>0</v>
      </c>
      <c r="V30" s="241">
        <f>'DATA 2021'!V131-'DATA 2021'!T131</f>
        <v>0</v>
      </c>
      <c r="W30" s="242">
        <f>'DATA 2021'!W131-'DATA 2021'!U131</f>
        <v>0</v>
      </c>
      <c r="X30" s="241">
        <f>'DATA 2021'!X131-'DATA 2021'!V131</f>
        <v>0</v>
      </c>
      <c r="Y30" s="242">
        <f>'DATA 2021'!Y131-'DATA 2021'!W131</f>
        <v>0</v>
      </c>
      <c r="Z30" s="276">
        <f>'DATA 2021'!Z131-'DATA 2021'!X131</f>
        <v>0</v>
      </c>
      <c r="AA30" s="277">
        <f>'DATA 2021'!AA131-'DATA 2021'!Y131</f>
        <v>0</v>
      </c>
      <c r="AB30" s="276">
        <f>'DATA 2021'!AB131-'DATA 2021'!Z131</f>
        <v>0</v>
      </c>
      <c r="AC30" s="277">
        <f>'DATA 2021'!AC131-'DATA 2021'!AA131</f>
        <v>0</v>
      </c>
      <c r="AD30" s="273">
        <f>'DATA 2021'!AD131-'DATA 2021'!AB131</f>
        <v>0</v>
      </c>
      <c r="AE30" s="275">
        <f>'DATA 2021'!AE131-'DATA 2021'!AC131</f>
        <v>0</v>
      </c>
      <c r="AF30" s="273">
        <f>'DATA 2021'!AF131-'DATA 2021'!AD131</f>
        <v>0</v>
      </c>
      <c r="AG30" s="275">
        <f>'DATA 2021'!AG131-'DATA 2021'!AE131</f>
        <v>0</v>
      </c>
      <c r="AH30" s="273">
        <f>'DATA 2021'!AH131-'DATA 2021'!AF131</f>
        <v>0</v>
      </c>
      <c r="AI30" s="275">
        <f>'DATA 2021'!AI131-'DATA 2021'!AG131</f>
        <v>0</v>
      </c>
      <c r="AJ30" s="241">
        <f>'DATA 2021'!AJ131-'DATA 2021'!AH131</f>
        <v>0</v>
      </c>
      <c r="AK30" s="242">
        <f>'DATA 2021'!AK131-'DATA 2021'!AI131</f>
        <v>0</v>
      </c>
      <c r="AL30" s="241">
        <f>'DATA 2021'!AL131-'DATA 2021'!AJ131</f>
        <v>0</v>
      </c>
      <c r="AM30" s="242">
        <f>'DATA 2021'!AM131-'DATA 2021'!AK131</f>
        <v>0</v>
      </c>
      <c r="AN30" s="276">
        <f>'DATA 2021'!AN131-'DATA 2021'!AL131</f>
        <v>0</v>
      </c>
      <c r="AO30" s="277">
        <f>'DATA 2021'!AO131-'DATA 2021'!AM131</f>
        <v>0</v>
      </c>
      <c r="AP30" s="276">
        <f>'DATA 2021'!AP131-'DATA 2021'!AN131</f>
        <v>0</v>
      </c>
      <c r="AQ30" s="277">
        <f>'DATA 2021'!AQ131-'DATA 2021'!AO131</f>
        <v>0</v>
      </c>
      <c r="AR30" s="273">
        <f>'DATA 2021'!AR131-'DATA 2021'!AP131</f>
        <v>0</v>
      </c>
      <c r="AS30" s="275">
        <f>'DATA 2021'!AS131-'DATA 2021'!AQ131</f>
        <v>0</v>
      </c>
      <c r="AT30" s="273">
        <f>'DATA 2021'!AT131-'DATA 2021'!AR131</f>
        <v>0</v>
      </c>
      <c r="AU30" s="275">
        <f>'DATA 2021'!AU131-'DATA 2021'!AS131</f>
        <v>0</v>
      </c>
      <c r="AV30" s="273">
        <f>'DATA 2021'!AV131-'DATA 2021'!AT131</f>
        <v>0</v>
      </c>
      <c r="AW30" s="275">
        <f>'DATA 2021'!AW131-'DATA 2021'!AU131</f>
        <v>0</v>
      </c>
      <c r="AX30" s="241">
        <f>'DATA 2021'!AX131-'DATA 2021'!AV131</f>
        <v>0</v>
      </c>
      <c r="AY30" s="242">
        <f>'DATA 2021'!AY131-'DATA 2021'!AW131</f>
        <v>0</v>
      </c>
      <c r="AZ30" s="241">
        <f>'DATA 2021'!AZ131-'DATA 2021'!AX131</f>
        <v>0</v>
      </c>
      <c r="BA30" s="242">
        <f>'DATA 2021'!BA131-'DATA 2021'!AY131</f>
        <v>0</v>
      </c>
      <c r="BB30" s="276">
        <f>'DATA 2021'!BB131-'DATA 2021'!AZ131</f>
        <v>0</v>
      </c>
      <c r="BC30" s="277">
        <f>'DATA 2021'!BC131-'DATA 2021'!BA131</f>
        <v>0</v>
      </c>
      <c r="BD30" s="276">
        <f>'DATA 2021'!BD131-'DATA 2021'!BB131</f>
        <v>0</v>
      </c>
      <c r="BE30" s="277">
        <f>'DATA 2021'!BE131-'DATA 2021'!BC131</f>
        <v>0</v>
      </c>
      <c r="BF30" s="237">
        <f>'DATA 2021'!BF131-'DATA 2021'!B131</f>
        <v>0</v>
      </c>
      <c r="BG30" s="240">
        <f>'DATA 2021'!BG131-'DATA 2021'!C131</f>
        <v>0</v>
      </c>
      <c r="BH30" s="233"/>
      <c r="BI30" s="234"/>
      <c r="BJ30" s="233"/>
      <c r="BK30" s="234"/>
      <c r="BL30" s="234"/>
      <c r="BM30" s="234"/>
    </row>
    <row r="31" spans="1:65" ht="21" customHeight="1">
      <c r="A31" s="114">
        <v>29</v>
      </c>
      <c r="B31" s="235">
        <f>'DATA 2021'!B132</f>
        <v>0</v>
      </c>
      <c r="C31" s="236">
        <f>'DATA 2021'!C132</f>
        <v>0</v>
      </c>
      <c r="D31" s="273">
        <f>'DATA 2021'!D132-'DATA 2021'!B132</f>
        <v>0</v>
      </c>
      <c r="E31" s="275">
        <f>'DATA 2021'!E132-'DATA 2021'!C132</f>
        <v>0</v>
      </c>
      <c r="F31" s="273">
        <f>'DATA 2021'!F132-'DATA 2021'!D132</f>
        <v>0</v>
      </c>
      <c r="G31" s="275">
        <f>'DATA 2021'!G132-'DATA 2021'!E132</f>
        <v>0</v>
      </c>
      <c r="H31" s="241">
        <f>'DATA 2021'!H132-'DATA 2021'!F132</f>
        <v>0</v>
      </c>
      <c r="I31" s="242">
        <f>'DATA 2021'!I132-'DATA 2021'!G132</f>
        <v>0</v>
      </c>
      <c r="J31" s="241">
        <f>'DATA 2021'!J132-'DATA 2021'!H132</f>
        <v>0</v>
      </c>
      <c r="K31" s="242">
        <f>'DATA 2021'!K132-'DATA 2021'!I132</f>
        <v>0</v>
      </c>
      <c r="L31" s="276">
        <f>'DATA 2021'!L132-'DATA 2021'!J132</f>
        <v>0</v>
      </c>
      <c r="M31" s="277">
        <f>'DATA 2021'!M132-'DATA 2021'!K132</f>
        <v>0</v>
      </c>
      <c r="N31" s="276">
        <f>'DATA 2021'!N132-'DATA 2021'!L132</f>
        <v>0</v>
      </c>
      <c r="O31" s="277">
        <f>'DATA 2021'!O132-'DATA 2021'!M132</f>
        <v>0</v>
      </c>
      <c r="P31" s="273">
        <f>'DATA 2021'!P132-'DATA 2021'!N132</f>
        <v>0</v>
      </c>
      <c r="Q31" s="275">
        <f>'DATA 2021'!Q132-'DATA 2021'!O132</f>
        <v>0</v>
      </c>
      <c r="R31" s="273">
        <f>'DATA 2021'!R132-'DATA 2021'!P132</f>
        <v>0</v>
      </c>
      <c r="S31" s="275">
        <f>'DATA 2021'!S132-'DATA 2021'!Q132</f>
        <v>0</v>
      </c>
      <c r="T31" s="273">
        <f>'DATA 2021'!T132-'DATA 2021'!R132</f>
        <v>0</v>
      </c>
      <c r="U31" s="275">
        <f>'DATA 2021'!U132-'DATA 2021'!S132</f>
        <v>0</v>
      </c>
      <c r="V31" s="241">
        <f>'DATA 2021'!V132-'DATA 2021'!T132</f>
        <v>0</v>
      </c>
      <c r="W31" s="242">
        <f>'DATA 2021'!W132-'DATA 2021'!U132</f>
        <v>0</v>
      </c>
      <c r="X31" s="241">
        <f>'DATA 2021'!X132-'DATA 2021'!V132</f>
        <v>0</v>
      </c>
      <c r="Y31" s="242">
        <f>'DATA 2021'!Y132-'DATA 2021'!W132</f>
        <v>0</v>
      </c>
      <c r="Z31" s="276">
        <f>'DATA 2021'!Z132-'DATA 2021'!X132</f>
        <v>0</v>
      </c>
      <c r="AA31" s="277">
        <f>'DATA 2021'!AA132-'DATA 2021'!Y132</f>
        <v>0</v>
      </c>
      <c r="AB31" s="276">
        <f>'DATA 2021'!AB132-'DATA 2021'!Z132</f>
        <v>0</v>
      </c>
      <c r="AC31" s="277">
        <f>'DATA 2021'!AC132-'DATA 2021'!AA132</f>
        <v>0</v>
      </c>
      <c r="AD31" s="273">
        <f>'DATA 2021'!AD132-'DATA 2021'!AB132</f>
        <v>0</v>
      </c>
      <c r="AE31" s="275">
        <f>'DATA 2021'!AE132-'DATA 2021'!AC132</f>
        <v>0</v>
      </c>
      <c r="AF31" s="273">
        <f>'DATA 2021'!AF132-'DATA 2021'!AD132</f>
        <v>0</v>
      </c>
      <c r="AG31" s="275">
        <f>'DATA 2021'!AG132-'DATA 2021'!AE132</f>
        <v>0</v>
      </c>
      <c r="AH31" s="273">
        <f>'DATA 2021'!AH132-'DATA 2021'!AF132</f>
        <v>0</v>
      </c>
      <c r="AI31" s="275">
        <f>'DATA 2021'!AI132-'DATA 2021'!AG132</f>
        <v>0</v>
      </c>
      <c r="AJ31" s="241">
        <f>'DATA 2021'!AJ132-'DATA 2021'!AH132</f>
        <v>0</v>
      </c>
      <c r="AK31" s="242">
        <f>'DATA 2021'!AK132-'DATA 2021'!AI132</f>
        <v>0</v>
      </c>
      <c r="AL31" s="241">
        <f>'DATA 2021'!AL132-'DATA 2021'!AJ132</f>
        <v>0</v>
      </c>
      <c r="AM31" s="242">
        <f>'DATA 2021'!AM132-'DATA 2021'!AK132</f>
        <v>0</v>
      </c>
      <c r="AN31" s="276">
        <f>'DATA 2021'!AN132-'DATA 2021'!AL132</f>
        <v>0</v>
      </c>
      <c r="AO31" s="277">
        <f>'DATA 2021'!AO132-'DATA 2021'!AM132</f>
        <v>0</v>
      </c>
      <c r="AP31" s="276">
        <f>'DATA 2021'!AP132-'DATA 2021'!AN132</f>
        <v>0</v>
      </c>
      <c r="AQ31" s="277">
        <f>'DATA 2021'!AQ132-'DATA 2021'!AO132</f>
        <v>0</v>
      </c>
      <c r="AR31" s="273">
        <f>'DATA 2021'!AR132-'DATA 2021'!AP132</f>
        <v>0</v>
      </c>
      <c r="AS31" s="275">
        <f>'DATA 2021'!AS132-'DATA 2021'!AQ132</f>
        <v>0</v>
      </c>
      <c r="AT31" s="273">
        <f>'DATA 2021'!AT132-'DATA 2021'!AR132</f>
        <v>0</v>
      </c>
      <c r="AU31" s="275">
        <f>'DATA 2021'!AU132-'DATA 2021'!AS132</f>
        <v>0</v>
      </c>
      <c r="AV31" s="273">
        <f>'DATA 2021'!AV132-'DATA 2021'!AT132</f>
        <v>0</v>
      </c>
      <c r="AW31" s="275">
        <f>'DATA 2021'!AW132-'DATA 2021'!AU132</f>
        <v>0</v>
      </c>
      <c r="AX31" s="241">
        <f>'DATA 2021'!AX132-'DATA 2021'!AV132</f>
        <v>0</v>
      </c>
      <c r="AY31" s="242">
        <f>'DATA 2021'!AY132-'DATA 2021'!AW132</f>
        <v>0</v>
      </c>
      <c r="AZ31" s="241">
        <f>'DATA 2021'!AZ132-'DATA 2021'!AX132</f>
        <v>0</v>
      </c>
      <c r="BA31" s="242">
        <f>'DATA 2021'!BA132-'DATA 2021'!AY132</f>
        <v>0</v>
      </c>
      <c r="BB31" s="276">
        <f>'DATA 2021'!BB132-'DATA 2021'!AZ132</f>
        <v>0</v>
      </c>
      <c r="BC31" s="277">
        <f>'DATA 2021'!BC132-'DATA 2021'!BA132</f>
        <v>0</v>
      </c>
      <c r="BD31" s="276">
        <f>'DATA 2021'!BD132-'DATA 2021'!BB132</f>
        <v>0</v>
      </c>
      <c r="BE31" s="277">
        <f>'DATA 2021'!BE132-'DATA 2021'!BC132</f>
        <v>0</v>
      </c>
      <c r="BF31" s="273">
        <f>'DATA 2021'!BF132-'DATA 2021'!BD132</f>
        <v>0</v>
      </c>
      <c r="BG31" s="275">
        <f>'DATA 2021'!BG132-'DATA 2021'!BE132</f>
        <v>0</v>
      </c>
      <c r="BH31" s="237">
        <f>'DATA 2021'!BH132-'DATA 2021'!B132</f>
        <v>0</v>
      </c>
      <c r="BI31" s="240">
        <f>'DATA 2021'!BI132-'DATA 2021'!C132</f>
        <v>0</v>
      </c>
      <c r="BJ31" s="233"/>
      <c r="BK31" s="234"/>
      <c r="BL31" s="234"/>
      <c r="BM31" s="234"/>
    </row>
    <row r="32" spans="1:65" ht="21" customHeight="1">
      <c r="A32" s="114">
        <v>30</v>
      </c>
      <c r="B32" s="235">
        <f>'DATA 2021'!B133</f>
        <v>0</v>
      </c>
      <c r="C32" s="236">
        <f>'DATA 2021'!C133</f>
        <v>0</v>
      </c>
      <c r="D32" s="273">
        <f>'DATA 2021'!D133-'DATA 2021'!B133</f>
        <v>0</v>
      </c>
      <c r="E32" s="275">
        <f>'DATA 2021'!E133-'DATA 2021'!C133</f>
        <v>0</v>
      </c>
      <c r="F32" s="273">
        <f>'DATA 2021'!F133-'DATA 2021'!D133</f>
        <v>0</v>
      </c>
      <c r="G32" s="275">
        <f>'DATA 2021'!G133-'DATA 2021'!E133</f>
        <v>0</v>
      </c>
      <c r="H32" s="241">
        <f>'DATA 2021'!H133-'DATA 2021'!F133</f>
        <v>0</v>
      </c>
      <c r="I32" s="242">
        <f>'DATA 2021'!I133-'DATA 2021'!G133</f>
        <v>0</v>
      </c>
      <c r="J32" s="241">
        <f>'DATA 2021'!J133-'DATA 2021'!H133</f>
        <v>0</v>
      </c>
      <c r="K32" s="242">
        <f>'DATA 2021'!K133-'DATA 2021'!I133</f>
        <v>0</v>
      </c>
      <c r="L32" s="276">
        <f>'DATA 2021'!L133-'DATA 2021'!J133</f>
        <v>0</v>
      </c>
      <c r="M32" s="277">
        <f>'DATA 2021'!M133-'DATA 2021'!K133</f>
        <v>0</v>
      </c>
      <c r="N32" s="276">
        <f>'DATA 2021'!N133-'DATA 2021'!L133</f>
        <v>0</v>
      </c>
      <c r="O32" s="277">
        <f>'DATA 2021'!O133-'DATA 2021'!M133</f>
        <v>0</v>
      </c>
      <c r="P32" s="273">
        <f>'DATA 2021'!P133-'DATA 2021'!N133</f>
        <v>0</v>
      </c>
      <c r="Q32" s="275">
        <f>'DATA 2021'!Q133-'DATA 2021'!O133</f>
        <v>0</v>
      </c>
      <c r="R32" s="273">
        <f>'DATA 2021'!R133-'DATA 2021'!P133</f>
        <v>0</v>
      </c>
      <c r="S32" s="275">
        <f>'DATA 2021'!S133-'DATA 2021'!Q133</f>
        <v>0</v>
      </c>
      <c r="T32" s="273">
        <f>'DATA 2021'!T133-'DATA 2021'!R133</f>
        <v>0</v>
      </c>
      <c r="U32" s="275">
        <f>'DATA 2021'!U133-'DATA 2021'!S133</f>
        <v>0</v>
      </c>
      <c r="V32" s="241">
        <f>'DATA 2021'!V133-'DATA 2021'!T133</f>
        <v>0</v>
      </c>
      <c r="W32" s="242">
        <f>'DATA 2021'!W133-'DATA 2021'!U133</f>
        <v>0</v>
      </c>
      <c r="X32" s="241">
        <f>'DATA 2021'!X133-'DATA 2021'!V133</f>
        <v>0</v>
      </c>
      <c r="Y32" s="242">
        <f>'DATA 2021'!Y133-'DATA 2021'!W133</f>
        <v>0</v>
      </c>
      <c r="Z32" s="276">
        <f>'DATA 2021'!Z133-'DATA 2021'!X133</f>
        <v>0</v>
      </c>
      <c r="AA32" s="277">
        <f>'DATA 2021'!AA133-'DATA 2021'!Y133</f>
        <v>0</v>
      </c>
      <c r="AB32" s="276">
        <f>'DATA 2021'!AB133-'DATA 2021'!Z133</f>
        <v>0</v>
      </c>
      <c r="AC32" s="277">
        <f>'DATA 2021'!AC133-'DATA 2021'!AA133</f>
        <v>0</v>
      </c>
      <c r="AD32" s="273">
        <f>'DATA 2021'!AD133-'DATA 2021'!AB133</f>
        <v>0</v>
      </c>
      <c r="AE32" s="275">
        <f>'DATA 2021'!AE133-'DATA 2021'!AC133</f>
        <v>0</v>
      </c>
      <c r="AF32" s="273">
        <f>'DATA 2021'!AF133-'DATA 2021'!AD133</f>
        <v>0</v>
      </c>
      <c r="AG32" s="275">
        <f>'DATA 2021'!AG133-'DATA 2021'!AE133</f>
        <v>0</v>
      </c>
      <c r="AH32" s="273">
        <f>'DATA 2021'!AH133-'DATA 2021'!AF133</f>
        <v>0</v>
      </c>
      <c r="AI32" s="275">
        <f>'DATA 2021'!AI133-'DATA 2021'!AG133</f>
        <v>0</v>
      </c>
      <c r="AJ32" s="241">
        <f>'DATA 2021'!AJ133-'DATA 2021'!AH133</f>
        <v>0</v>
      </c>
      <c r="AK32" s="242">
        <f>'DATA 2021'!AK133-'DATA 2021'!AI133</f>
        <v>0</v>
      </c>
      <c r="AL32" s="241">
        <f>'DATA 2021'!AL133-'DATA 2021'!AJ133</f>
        <v>0</v>
      </c>
      <c r="AM32" s="242">
        <f>'DATA 2021'!AM133-'DATA 2021'!AK133</f>
        <v>0</v>
      </c>
      <c r="AN32" s="276">
        <f>'DATA 2021'!AN133-'DATA 2021'!AL133</f>
        <v>0</v>
      </c>
      <c r="AO32" s="277">
        <f>'DATA 2021'!AO133-'DATA 2021'!AM133</f>
        <v>0</v>
      </c>
      <c r="AP32" s="276">
        <f>'DATA 2021'!AP133-'DATA 2021'!AN133</f>
        <v>0</v>
      </c>
      <c r="AQ32" s="277">
        <f>'DATA 2021'!AQ133-'DATA 2021'!AO133</f>
        <v>0</v>
      </c>
      <c r="AR32" s="273">
        <f>'DATA 2021'!AR133-'DATA 2021'!AP133</f>
        <v>0</v>
      </c>
      <c r="AS32" s="275">
        <f>'DATA 2021'!AS133-'DATA 2021'!AQ133</f>
        <v>0</v>
      </c>
      <c r="AT32" s="273">
        <f>'DATA 2021'!AT133-'DATA 2021'!AR133</f>
        <v>0</v>
      </c>
      <c r="AU32" s="275">
        <f>'DATA 2021'!AU133-'DATA 2021'!AS133</f>
        <v>0</v>
      </c>
      <c r="AV32" s="273">
        <f>'DATA 2021'!AV133-'DATA 2021'!AT133</f>
        <v>0</v>
      </c>
      <c r="AW32" s="275">
        <f>'DATA 2021'!AW133-'DATA 2021'!AU133</f>
        <v>0</v>
      </c>
      <c r="AX32" s="241">
        <f>'DATA 2021'!AX133-'DATA 2021'!AV133</f>
        <v>0</v>
      </c>
      <c r="AY32" s="242">
        <f>'DATA 2021'!AY133-'DATA 2021'!AW133</f>
        <v>0</v>
      </c>
      <c r="AZ32" s="241">
        <f>'DATA 2021'!AZ133-'DATA 2021'!AX133</f>
        <v>0</v>
      </c>
      <c r="BA32" s="242">
        <f>'DATA 2021'!BA133-'DATA 2021'!AY133</f>
        <v>0</v>
      </c>
      <c r="BB32" s="276">
        <f>'DATA 2021'!BB133-'DATA 2021'!AZ133</f>
        <v>0</v>
      </c>
      <c r="BC32" s="277">
        <f>'DATA 2021'!BC133-'DATA 2021'!BA133</f>
        <v>0</v>
      </c>
      <c r="BD32" s="276">
        <f>'DATA 2021'!BD133-'DATA 2021'!BB133</f>
        <v>0</v>
      </c>
      <c r="BE32" s="277">
        <f>'DATA 2021'!BE133-'DATA 2021'!BC133</f>
        <v>0</v>
      </c>
      <c r="BF32" s="273">
        <f>'DATA 2021'!BF133-'DATA 2021'!BD133</f>
        <v>0</v>
      </c>
      <c r="BG32" s="275">
        <f>'DATA 2021'!BG133-'DATA 2021'!BE133</f>
        <v>0</v>
      </c>
      <c r="BH32" s="273">
        <f>'DATA 2021'!BH133-'DATA 2021'!BF133</f>
        <v>0</v>
      </c>
      <c r="BI32" s="275">
        <f>'DATA 2021'!BI133-'DATA 2021'!BG133</f>
        <v>0</v>
      </c>
      <c r="BJ32" s="237">
        <f>'DATA 2021'!BJ133-'DATA 2021'!B133</f>
        <v>0</v>
      </c>
      <c r="BK32" s="240">
        <f>'DATA 2021'!BK133-'DATA 2021'!C133</f>
        <v>0</v>
      </c>
      <c r="BL32" s="234"/>
      <c r="BM32" s="234"/>
    </row>
    <row r="33" spans="1:65" ht="21" customHeight="1">
      <c r="A33" s="114">
        <v>31</v>
      </c>
      <c r="B33" s="235">
        <f>'DATA 2021'!B134</f>
        <v>0</v>
      </c>
      <c r="C33" s="236">
        <f>'DATA 2021'!C134</f>
        <v>0</v>
      </c>
      <c r="D33" s="273">
        <f>'DATA 2021'!D134-'DATA 2021'!B134</f>
        <v>0</v>
      </c>
      <c r="E33" s="275">
        <f>'DATA 2021'!E134-'DATA 2021'!C134</f>
        <v>0</v>
      </c>
      <c r="F33" s="273">
        <f>'DATA 2021'!F134-'DATA 2021'!D134</f>
        <v>0</v>
      </c>
      <c r="G33" s="275">
        <f>'DATA 2021'!G134-'DATA 2021'!E134</f>
        <v>0</v>
      </c>
      <c r="H33" s="241">
        <f>'DATA 2021'!H134-'DATA 2021'!F134</f>
        <v>0</v>
      </c>
      <c r="I33" s="242">
        <f>'DATA 2021'!I134-'DATA 2021'!G134</f>
        <v>0</v>
      </c>
      <c r="J33" s="241">
        <f>'DATA 2021'!J134-'DATA 2021'!H134</f>
        <v>0</v>
      </c>
      <c r="K33" s="242">
        <f>'DATA 2021'!K134-'DATA 2021'!I134</f>
        <v>0</v>
      </c>
      <c r="L33" s="276">
        <f>'DATA 2021'!L134-'DATA 2021'!J134</f>
        <v>0</v>
      </c>
      <c r="M33" s="277">
        <f>'DATA 2021'!M134-'DATA 2021'!K134</f>
        <v>0</v>
      </c>
      <c r="N33" s="276">
        <f>'DATA 2021'!N134-'DATA 2021'!L134</f>
        <v>0</v>
      </c>
      <c r="O33" s="277">
        <f>'DATA 2021'!O134-'DATA 2021'!M134</f>
        <v>0</v>
      </c>
      <c r="P33" s="273">
        <f>'DATA 2021'!P134-'DATA 2021'!N134</f>
        <v>0</v>
      </c>
      <c r="Q33" s="275">
        <f>'DATA 2021'!Q134-'DATA 2021'!O134</f>
        <v>0</v>
      </c>
      <c r="R33" s="273">
        <f>'DATA 2021'!R134-'DATA 2021'!P134</f>
        <v>0</v>
      </c>
      <c r="S33" s="275">
        <f>'DATA 2021'!S134-'DATA 2021'!Q134</f>
        <v>0</v>
      </c>
      <c r="T33" s="273">
        <f>'DATA 2021'!T134-'DATA 2021'!R134</f>
        <v>0</v>
      </c>
      <c r="U33" s="275">
        <f>'DATA 2021'!U134-'DATA 2021'!S134</f>
        <v>0</v>
      </c>
      <c r="V33" s="241">
        <f>'DATA 2021'!V134-'DATA 2021'!T134</f>
        <v>0</v>
      </c>
      <c r="W33" s="242">
        <f>'DATA 2021'!W134-'DATA 2021'!U134</f>
        <v>0</v>
      </c>
      <c r="X33" s="241">
        <f>'DATA 2021'!X134-'DATA 2021'!V134</f>
        <v>0</v>
      </c>
      <c r="Y33" s="242">
        <f>'DATA 2021'!Y134-'DATA 2021'!W134</f>
        <v>0</v>
      </c>
      <c r="Z33" s="276">
        <f>'DATA 2021'!Z134-'DATA 2021'!X134</f>
        <v>0</v>
      </c>
      <c r="AA33" s="277">
        <f>'DATA 2021'!AA134-'DATA 2021'!Y134</f>
        <v>0</v>
      </c>
      <c r="AB33" s="276">
        <f>'DATA 2021'!AB134-'DATA 2021'!Z134</f>
        <v>0</v>
      </c>
      <c r="AC33" s="277">
        <f>'DATA 2021'!AC134-'DATA 2021'!AA134</f>
        <v>0</v>
      </c>
      <c r="AD33" s="273">
        <f>'DATA 2021'!AD134-'DATA 2021'!AB134</f>
        <v>0</v>
      </c>
      <c r="AE33" s="275">
        <f>'DATA 2021'!AE134-'DATA 2021'!AC134</f>
        <v>0</v>
      </c>
      <c r="AF33" s="273">
        <f>'DATA 2021'!AF134-'DATA 2021'!AD134</f>
        <v>0</v>
      </c>
      <c r="AG33" s="275">
        <f>'DATA 2021'!AG134-'DATA 2021'!AE134</f>
        <v>0</v>
      </c>
      <c r="AH33" s="273">
        <f>'DATA 2021'!AH134-'DATA 2021'!AF134</f>
        <v>0</v>
      </c>
      <c r="AI33" s="275">
        <f>'DATA 2021'!AI134-'DATA 2021'!AG134</f>
        <v>0</v>
      </c>
      <c r="AJ33" s="241">
        <f>'DATA 2021'!AJ134-'DATA 2021'!AH134</f>
        <v>0</v>
      </c>
      <c r="AK33" s="242">
        <f>'DATA 2021'!AK134-'DATA 2021'!AI134</f>
        <v>0</v>
      </c>
      <c r="AL33" s="241">
        <f>'DATA 2021'!AL134-'DATA 2021'!AJ134</f>
        <v>0</v>
      </c>
      <c r="AM33" s="242">
        <f>'DATA 2021'!AM134-'DATA 2021'!AK134</f>
        <v>0</v>
      </c>
      <c r="AN33" s="276">
        <f>'DATA 2021'!AN134-'DATA 2021'!AL134</f>
        <v>0</v>
      </c>
      <c r="AO33" s="277">
        <f>'DATA 2021'!AO134-'DATA 2021'!AM134</f>
        <v>0</v>
      </c>
      <c r="AP33" s="276">
        <f>'DATA 2021'!AP134-'DATA 2021'!AN134</f>
        <v>0</v>
      </c>
      <c r="AQ33" s="277">
        <f>'DATA 2021'!AQ134-'DATA 2021'!AO134</f>
        <v>0</v>
      </c>
      <c r="AR33" s="273">
        <f>'DATA 2021'!AR134-'DATA 2021'!AP134</f>
        <v>0</v>
      </c>
      <c r="AS33" s="275">
        <f>'DATA 2021'!AS134-'DATA 2021'!AQ134</f>
        <v>0</v>
      </c>
      <c r="AT33" s="273">
        <f>'DATA 2021'!AT134-'DATA 2021'!AR134</f>
        <v>0</v>
      </c>
      <c r="AU33" s="275">
        <f>'DATA 2021'!AU134-'DATA 2021'!AS134</f>
        <v>0</v>
      </c>
      <c r="AV33" s="273">
        <f>'DATA 2021'!AV134-'DATA 2021'!AT134</f>
        <v>0</v>
      </c>
      <c r="AW33" s="275">
        <f>'DATA 2021'!AW134-'DATA 2021'!AU134</f>
        <v>0</v>
      </c>
      <c r="AX33" s="241">
        <f>'DATA 2021'!AX134-'DATA 2021'!AV134</f>
        <v>0</v>
      </c>
      <c r="AY33" s="242">
        <f>'DATA 2021'!AY134-'DATA 2021'!AW134</f>
        <v>0</v>
      </c>
      <c r="AZ33" s="241">
        <f>'DATA 2021'!AZ134-'DATA 2021'!AX134</f>
        <v>0</v>
      </c>
      <c r="BA33" s="242">
        <f>'DATA 2021'!BA134-'DATA 2021'!AY134</f>
        <v>0</v>
      </c>
      <c r="BB33" s="276">
        <f>'DATA 2021'!BB134-'DATA 2021'!AZ134</f>
        <v>0</v>
      </c>
      <c r="BC33" s="277">
        <f>'DATA 2021'!BC134-'DATA 2021'!BA134</f>
        <v>0</v>
      </c>
      <c r="BD33" s="276">
        <f>'DATA 2021'!BD134-'DATA 2021'!BB134</f>
        <v>0</v>
      </c>
      <c r="BE33" s="277">
        <f>'DATA 2021'!BE134-'DATA 2021'!BC134</f>
        <v>0</v>
      </c>
      <c r="BF33" s="273">
        <f>'DATA 2021'!BF134-'DATA 2021'!BD134</f>
        <v>0</v>
      </c>
      <c r="BG33" s="275">
        <f>'DATA 2021'!BG134-'DATA 2021'!BE134</f>
        <v>0</v>
      </c>
      <c r="BH33" s="273">
        <f>'DATA 2021'!BH134-'DATA 2021'!BF134</f>
        <v>0</v>
      </c>
      <c r="BI33" s="275">
        <f>'DATA 2021'!BI134-'DATA 2021'!BG134</f>
        <v>0</v>
      </c>
      <c r="BJ33" s="273">
        <f>'DATA 2021'!BJ134-'DATA 2021'!BH134</f>
        <v>0</v>
      </c>
      <c r="BK33" s="275">
        <f>'DATA 2021'!BK134-'DATA 2021'!BI134</f>
        <v>0</v>
      </c>
      <c r="BL33" s="237">
        <f>'DATA 2021'!BL33-'DATA 2021'!B33</f>
        <v>0</v>
      </c>
      <c r="BM33" s="248">
        <f>'DATA 2021'!BM33-'DATA 2021'!C33</f>
        <v>0</v>
      </c>
    </row>
    <row r="34" spans="1:65" ht="21" customHeight="1">
      <c r="A34" s="135" t="s">
        <v>29</v>
      </c>
      <c r="B34" s="249">
        <f>SUM(B3:B33)</f>
        <v>0</v>
      </c>
      <c r="C34" s="250">
        <f>SUM(C3:C33)</f>
        <v>0</v>
      </c>
      <c r="D34" s="251">
        <f>SUM(D4:D33)</f>
        <v>0</v>
      </c>
      <c r="E34" s="252">
        <f>SUM(E4:E33)</f>
        <v>0</v>
      </c>
      <c r="F34" s="251">
        <f>SUM(F5:F33)</f>
        <v>0</v>
      </c>
      <c r="G34" s="252">
        <f>SUM(G5:G33)</f>
        <v>0</v>
      </c>
      <c r="H34" s="251">
        <f>SUM(H6:H33)</f>
        <v>0</v>
      </c>
      <c r="I34" s="252">
        <f>SUM(I6:I33)</f>
        <v>0</v>
      </c>
      <c r="J34" s="251">
        <f>SUM(J7:J33)</f>
        <v>0</v>
      </c>
      <c r="K34" s="252">
        <f>SUM(K7:K33)</f>
        <v>0</v>
      </c>
      <c r="L34" s="251">
        <f>SUM(L8:L33)</f>
        <v>0</v>
      </c>
      <c r="M34" s="252">
        <f>SUM(M8:M33)</f>
        <v>0</v>
      </c>
      <c r="N34" s="251">
        <f>SUM(N9:N33)</f>
        <v>0</v>
      </c>
      <c r="O34" s="252">
        <f>SUM(O9:O33)</f>
        <v>0</v>
      </c>
      <c r="P34" s="251">
        <f>SUM(P10:P33)</f>
        <v>0</v>
      </c>
      <c r="Q34" s="252">
        <f>SUM(Q10:Q33)</f>
        <v>0</v>
      </c>
      <c r="R34" s="251">
        <f>SUM(R11:R33)</f>
        <v>0</v>
      </c>
      <c r="S34" s="252">
        <f>SUM(S11:S33)</f>
        <v>0</v>
      </c>
      <c r="T34" s="251">
        <f>SUM(T12:T33)</f>
        <v>0</v>
      </c>
      <c r="U34" s="252">
        <f>SUM(U12:U33)</f>
        <v>0</v>
      </c>
      <c r="V34" s="251">
        <f>SUM(V13:V33)</f>
        <v>0</v>
      </c>
      <c r="W34" s="252">
        <f>SUM(W13:W33)</f>
        <v>0</v>
      </c>
      <c r="X34" s="251">
        <f>SUM(X14:X33)</f>
        <v>0</v>
      </c>
      <c r="Y34" s="252">
        <f>SUM(Y14:Y33)</f>
        <v>0</v>
      </c>
      <c r="Z34" s="251">
        <f>SUM(Z15:Z33)</f>
        <v>0</v>
      </c>
      <c r="AA34" s="252">
        <f>SUM(AA15:AA33)</f>
        <v>0</v>
      </c>
      <c r="AB34" s="251">
        <f>SUM(AB16:AB33)</f>
        <v>0</v>
      </c>
      <c r="AC34" s="252">
        <f>SUM(AC16:AC33)</f>
        <v>0</v>
      </c>
      <c r="AD34" s="251">
        <f>SUM(AD17:AD33)</f>
        <v>0</v>
      </c>
      <c r="AE34" s="252">
        <f>SUM(AE17:AE33)</f>
        <v>0</v>
      </c>
      <c r="AF34" s="251">
        <f>SUM(AF18:AF33)</f>
        <v>0</v>
      </c>
      <c r="AG34" s="252">
        <f>SUM(AG18:AG33)</f>
        <v>0</v>
      </c>
      <c r="AH34" s="251">
        <f>SUM(AH19:AH33)</f>
        <v>0</v>
      </c>
      <c r="AI34" s="252">
        <f>SUM(AI19:AI33)</f>
        <v>0</v>
      </c>
      <c r="AJ34" s="251">
        <f>SUM(AJ20:AJ33)</f>
        <v>0</v>
      </c>
      <c r="AK34" s="252">
        <f>SUM(AK20:AK33)</f>
        <v>0</v>
      </c>
      <c r="AL34" s="251">
        <f>SUM(AL21:AL33)</f>
        <v>0</v>
      </c>
      <c r="AM34" s="252">
        <f>SUM(AM21:AM33)</f>
        <v>0</v>
      </c>
      <c r="AN34" s="251">
        <f>SUM(AN22:AN33)</f>
        <v>0</v>
      </c>
      <c r="AO34" s="252">
        <f>SUM(AO22:AO33)</f>
        <v>0</v>
      </c>
      <c r="AP34" s="251">
        <f>SUM(AP23:AP33)</f>
        <v>0</v>
      </c>
      <c r="AQ34" s="252">
        <f>SUM(AQ23:AQ33)</f>
        <v>0</v>
      </c>
      <c r="AR34" s="251">
        <f>SUM(AR24:AR33)</f>
        <v>0</v>
      </c>
      <c r="AS34" s="252">
        <f>SUM(AS24:AS33)</f>
        <v>0</v>
      </c>
      <c r="AT34" s="251">
        <f>SUM(AT25:AT33)</f>
        <v>0</v>
      </c>
      <c r="AU34" s="252">
        <f>SUM(AU25:AU33)</f>
        <v>0</v>
      </c>
      <c r="AV34" s="251">
        <f>SUM(AV26:AV33)</f>
        <v>0</v>
      </c>
      <c r="AW34" s="252">
        <f>SUM(AW26:AW33)</f>
        <v>0</v>
      </c>
      <c r="AX34" s="251">
        <f>SUM(AX27:AX33)</f>
        <v>0</v>
      </c>
      <c r="AY34" s="252">
        <f>SUM(AY27:AY33)</f>
        <v>0</v>
      </c>
      <c r="AZ34" s="251">
        <f>SUM(AZ28:AZ33)</f>
        <v>0</v>
      </c>
      <c r="BA34" s="252">
        <f>SUM(BA28:BA33)</f>
        <v>0</v>
      </c>
      <c r="BB34" s="251">
        <f>SUM(BB29:BB33)</f>
        <v>0</v>
      </c>
      <c r="BC34" s="252">
        <f>SUM(BC29:BC33)</f>
        <v>0</v>
      </c>
      <c r="BD34" s="251">
        <f>SUM(BD30:BD33)</f>
        <v>0</v>
      </c>
      <c r="BE34" s="252">
        <f>SUM(BE30:BE33)</f>
        <v>0</v>
      </c>
      <c r="BF34" s="251">
        <f>SUM(BF31:BF33)</f>
        <v>0</v>
      </c>
      <c r="BG34" s="252">
        <f>SUM(BG31:BG33)</f>
        <v>0</v>
      </c>
      <c r="BH34" s="251">
        <f>SUM(BH32:BH33)</f>
        <v>0</v>
      </c>
      <c r="BI34" s="252">
        <f>SUM(BI32:BI33)</f>
        <v>0</v>
      </c>
      <c r="BJ34" s="251">
        <f>SUM(BJ33)</f>
        <v>0</v>
      </c>
      <c r="BK34" s="252">
        <f>SUM(BK33)</f>
        <v>0</v>
      </c>
      <c r="BL34" s="253"/>
      <c r="BM34" s="254"/>
    </row>
  </sheetData>
  <mergeCells count="31">
    <mergeCell ref="J1:K1"/>
    <mergeCell ref="X1:Y1"/>
    <mergeCell ref="BJ1:BK1"/>
    <mergeCell ref="AP1:AQ1"/>
    <mergeCell ref="AB1:AC1"/>
    <mergeCell ref="AN1:AO1"/>
    <mergeCell ref="Z1:AA1"/>
    <mergeCell ref="BF1:BG1"/>
    <mergeCell ref="BH1:BI1"/>
    <mergeCell ref="AL1:AM1"/>
    <mergeCell ref="AT1:AU1"/>
    <mergeCell ref="AR1:AS1"/>
    <mergeCell ref="BD1:BE1"/>
    <mergeCell ref="AH1:AI1"/>
    <mergeCell ref="BB1:BC1"/>
    <mergeCell ref="B1:C1"/>
    <mergeCell ref="AV1:AW1"/>
    <mergeCell ref="AZ1:BA1"/>
    <mergeCell ref="F1:G1"/>
    <mergeCell ref="AD1:AE1"/>
    <mergeCell ref="D1:E1"/>
    <mergeCell ref="H1:I1"/>
    <mergeCell ref="AF1:AG1"/>
    <mergeCell ref="AX1:AY1"/>
    <mergeCell ref="AJ1:AK1"/>
    <mergeCell ref="V1:W1"/>
    <mergeCell ref="T1:U1"/>
    <mergeCell ref="R1:S1"/>
    <mergeCell ref="P1:Q1"/>
    <mergeCell ref="L1:M1"/>
    <mergeCell ref="N1:O1"/>
  </mergeCells>
  <pageMargins left="1" right="1" top="1" bottom="1" header="0.25" footer="0.25"/>
  <pageSetup orientation="portrait"/>
  <headerFooter>
    <oddFooter>&amp;C&amp;"Helvetica,Regular"&amp;12&amp;K000000&amp;P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33"/>
  <sheetViews>
    <sheetView showGridLines="0" workbookViewId="0">
      <pane xSplit="1" ySplit="1" topLeftCell="AY14" activePane="bottomRight" state="frozen"/>
      <selection pane="topRight"/>
      <selection pane="bottomLeft"/>
      <selection pane="bottomRight" activeCell="AX27" sqref="AX27:AY32"/>
    </sheetView>
  </sheetViews>
  <sheetFormatPr defaultColWidth="16.28515625" defaultRowHeight="18" customHeight="1"/>
  <cols>
    <col min="1" max="2" width="8.42578125" style="263" customWidth="1"/>
    <col min="3" max="3" width="12" style="263" customWidth="1"/>
    <col min="4" max="4" width="8.28515625" style="263" customWidth="1"/>
    <col min="5" max="5" width="11.85546875" style="263" customWidth="1"/>
    <col min="6" max="6" width="8.42578125" style="263" customWidth="1"/>
    <col min="7" max="7" width="11.7109375" style="263" customWidth="1"/>
    <col min="8" max="8" width="8.42578125" style="263" customWidth="1"/>
    <col min="9" max="9" width="11.7109375" style="263" customWidth="1"/>
    <col min="10" max="10" width="8.42578125" style="263" customWidth="1"/>
    <col min="11" max="11" width="11.7109375" style="263" customWidth="1"/>
    <col min="12" max="12" width="8.42578125" style="263" customWidth="1"/>
    <col min="13" max="13" width="11.85546875" style="263" customWidth="1"/>
    <col min="14" max="14" width="8.42578125" style="263" customWidth="1"/>
    <col min="15" max="15" width="11.7109375" style="263" customWidth="1"/>
    <col min="16" max="16" width="8.42578125" style="263" customWidth="1"/>
    <col min="17" max="17" width="11.7109375" style="263" customWidth="1"/>
    <col min="18" max="18" width="8.28515625" style="263" customWidth="1"/>
    <col min="19" max="19" width="11.85546875" style="263" customWidth="1"/>
    <col min="20" max="20" width="8.28515625" style="263" customWidth="1"/>
    <col min="21" max="21" width="11.85546875" style="263" customWidth="1"/>
    <col min="22" max="22" width="8.28515625" style="263" customWidth="1"/>
    <col min="23" max="23" width="11.85546875" style="263" customWidth="1"/>
    <col min="24" max="24" width="8.42578125" style="263" customWidth="1"/>
    <col min="25" max="25" width="11.85546875" style="263" customWidth="1"/>
    <col min="26" max="26" width="8.42578125" style="263" customWidth="1"/>
    <col min="27" max="27" width="11.85546875" style="263" customWidth="1"/>
    <col min="28" max="28" width="8.42578125" style="263" customWidth="1"/>
    <col min="29" max="29" width="11.7109375" style="263" customWidth="1"/>
    <col min="30" max="30" width="8.42578125" style="263" customWidth="1"/>
    <col min="31" max="31" width="11.85546875" style="263" customWidth="1"/>
    <col min="32" max="32" width="8.28515625" style="263" customWidth="1"/>
    <col min="33" max="33" width="11.85546875" style="263" customWidth="1"/>
    <col min="34" max="34" width="8.28515625" style="263" customWidth="1"/>
    <col min="35" max="35" width="11.85546875" style="263" customWidth="1"/>
    <col min="36" max="36" width="8.42578125" style="263" customWidth="1"/>
    <col min="37" max="37" width="11.7109375" style="263" customWidth="1"/>
    <col min="38" max="38" width="8.42578125" style="263" customWidth="1"/>
    <col min="39" max="39" width="11.85546875" style="263" customWidth="1"/>
    <col min="40" max="40" width="8.28515625" style="263" customWidth="1"/>
    <col min="41" max="41" width="11.85546875" style="263" customWidth="1"/>
    <col min="42" max="42" width="8.42578125" style="263" customWidth="1"/>
    <col min="43" max="43" width="11.85546875" style="263" customWidth="1"/>
    <col min="44" max="44" width="8.42578125" style="263" customWidth="1"/>
    <col min="45" max="45" width="11.7109375" style="263" customWidth="1"/>
    <col min="46" max="46" width="8.42578125" style="263" customWidth="1"/>
    <col min="47" max="47" width="11.85546875" style="263" customWidth="1"/>
    <col min="48" max="48" width="8.42578125" style="263" customWidth="1"/>
    <col min="49" max="49" width="11.7109375" style="263" customWidth="1"/>
    <col min="50" max="50" width="8.28515625" style="263" customWidth="1"/>
    <col min="51" max="51" width="11.7109375" style="263" customWidth="1"/>
    <col min="52" max="52" width="8.42578125" style="263" customWidth="1"/>
    <col min="53" max="53" width="11.7109375" style="263" customWidth="1"/>
    <col min="54" max="54" width="8.42578125" style="263" customWidth="1"/>
    <col min="55" max="55" width="11.7109375" style="263" customWidth="1"/>
    <col min="56" max="56" width="8.42578125" style="263" customWidth="1"/>
    <col min="57" max="57" width="11.85546875" style="263" customWidth="1"/>
    <col min="58" max="58" width="8.140625" style="263" customWidth="1"/>
    <col min="59" max="59" width="11.85546875" style="263" customWidth="1"/>
    <col min="60" max="60" width="8.42578125" style="263" customWidth="1"/>
    <col min="61" max="61" width="11.7109375" style="263" customWidth="1"/>
    <col min="62" max="62" width="8.42578125" style="263" customWidth="1"/>
    <col min="63" max="63" width="11.7109375" style="263" customWidth="1"/>
    <col min="64" max="64" width="8.42578125" style="263" customWidth="1"/>
    <col min="65" max="65" width="11.7109375" style="263" customWidth="1"/>
    <col min="66" max="256" width="16.28515625" customWidth="1"/>
  </cols>
  <sheetData>
    <row r="1" spans="1:65" ht="15.6" customHeight="1">
      <c r="A1" s="110" t="s">
        <v>41</v>
      </c>
      <c r="B1" s="330">
        <v>0</v>
      </c>
      <c r="C1" s="331"/>
      <c r="D1" s="330">
        <v>1</v>
      </c>
      <c r="E1" s="331"/>
      <c r="F1" s="330">
        <v>2</v>
      </c>
      <c r="G1" s="331"/>
      <c r="H1" s="332">
        <v>3</v>
      </c>
      <c r="I1" s="331"/>
      <c r="J1" s="332">
        <v>4</v>
      </c>
      <c r="K1" s="331"/>
      <c r="L1" s="332">
        <v>5</v>
      </c>
      <c r="M1" s="331"/>
      <c r="N1" s="332">
        <v>6</v>
      </c>
      <c r="O1" s="331"/>
      <c r="P1" s="332">
        <v>7</v>
      </c>
      <c r="Q1" s="331"/>
      <c r="R1" s="332">
        <v>8</v>
      </c>
      <c r="S1" s="331"/>
      <c r="T1" s="332">
        <v>9</v>
      </c>
      <c r="U1" s="331"/>
      <c r="V1" s="332">
        <v>10</v>
      </c>
      <c r="W1" s="331"/>
      <c r="X1" s="332">
        <v>11</v>
      </c>
      <c r="Y1" s="331"/>
      <c r="Z1" s="332">
        <v>12</v>
      </c>
      <c r="AA1" s="331"/>
      <c r="AB1" s="332">
        <v>13</v>
      </c>
      <c r="AC1" s="331"/>
      <c r="AD1" s="332">
        <v>14</v>
      </c>
      <c r="AE1" s="331"/>
      <c r="AF1" s="332">
        <v>15</v>
      </c>
      <c r="AG1" s="331"/>
      <c r="AH1" s="332">
        <v>16</v>
      </c>
      <c r="AI1" s="331"/>
      <c r="AJ1" s="332">
        <v>17</v>
      </c>
      <c r="AK1" s="331"/>
      <c r="AL1" s="332">
        <v>18</v>
      </c>
      <c r="AM1" s="331"/>
      <c r="AN1" s="332">
        <v>19</v>
      </c>
      <c r="AO1" s="331"/>
      <c r="AP1" s="332">
        <v>20</v>
      </c>
      <c r="AQ1" s="331"/>
      <c r="AR1" s="332">
        <v>21</v>
      </c>
      <c r="AS1" s="331"/>
      <c r="AT1" s="332">
        <v>22</v>
      </c>
      <c r="AU1" s="331"/>
      <c r="AV1" s="332">
        <v>23</v>
      </c>
      <c r="AW1" s="331"/>
      <c r="AX1" s="332">
        <v>24</v>
      </c>
      <c r="AY1" s="331"/>
      <c r="AZ1" s="332">
        <v>25</v>
      </c>
      <c r="BA1" s="331"/>
      <c r="BB1" s="332">
        <v>26</v>
      </c>
      <c r="BC1" s="331"/>
      <c r="BD1" s="332">
        <v>27</v>
      </c>
      <c r="BE1" s="331"/>
      <c r="BF1" s="332">
        <v>28</v>
      </c>
      <c r="BG1" s="331"/>
      <c r="BH1" s="332">
        <v>29</v>
      </c>
      <c r="BI1" s="331"/>
      <c r="BJ1" s="332">
        <v>30</v>
      </c>
      <c r="BK1" s="331"/>
      <c r="BL1" s="332">
        <v>31</v>
      </c>
      <c r="BM1" s="331"/>
    </row>
    <row r="2" spans="1:65" ht="15.6" customHeight="1">
      <c r="A2" s="228"/>
      <c r="B2" s="112" t="s">
        <v>36</v>
      </c>
      <c r="C2" s="112" t="s">
        <v>37</v>
      </c>
      <c r="D2" s="112" t="s">
        <v>36</v>
      </c>
      <c r="E2" s="112" t="s">
        <v>37</v>
      </c>
      <c r="F2" s="113" t="s">
        <v>36</v>
      </c>
      <c r="G2" s="113" t="s">
        <v>37</v>
      </c>
      <c r="H2" s="113" t="s">
        <v>36</v>
      </c>
      <c r="I2" s="113" t="s">
        <v>37</v>
      </c>
      <c r="J2" s="113" t="s">
        <v>36</v>
      </c>
      <c r="K2" s="113" t="s">
        <v>37</v>
      </c>
      <c r="L2" s="113" t="s">
        <v>36</v>
      </c>
      <c r="M2" s="113" t="s">
        <v>37</v>
      </c>
      <c r="N2" s="113" t="s">
        <v>36</v>
      </c>
      <c r="O2" s="113" t="s">
        <v>37</v>
      </c>
      <c r="P2" s="113" t="s">
        <v>36</v>
      </c>
      <c r="Q2" s="113" t="s">
        <v>37</v>
      </c>
      <c r="R2" s="113" t="s">
        <v>36</v>
      </c>
      <c r="S2" s="113" t="s">
        <v>37</v>
      </c>
      <c r="T2" s="113" t="s">
        <v>36</v>
      </c>
      <c r="U2" s="113" t="s">
        <v>37</v>
      </c>
      <c r="V2" s="113" t="s">
        <v>36</v>
      </c>
      <c r="W2" s="113" t="s">
        <v>37</v>
      </c>
      <c r="X2" s="113" t="s">
        <v>36</v>
      </c>
      <c r="Y2" s="113" t="s">
        <v>37</v>
      </c>
      <c r="Z2" s="113" t="s">
        <v>36</v>
      </c>
      <c r="AA2" s="113" t="s">
        <v>37</v>
      </c>
      <c r="AB2" s="113" t="s">
        <v>36</v>
      </c>
      <c r="AC2" s="113" t="s">
        <v>37</v>
      </c>
      <c r="AD2" s="113" t="s">
        <v>36</v>
      </c>
      <c r="AE2" s="113" t="s">
        <v>37</v>
      </c>
      <c r="AF2" s="113" t="s">
        <v>36</v>
      </c>
      <c r="AG2" s="113" t="s">
        <v>37</v>
      </c>
      <c r="AH2" s="113" t="s">
        <v>36</v>
      </c>
      <c r="AI2" s="113" t="s">
        <v>37</v>
      </c>
      <c r="AJ2" s="113" t="s">
        <v>36</v>
      </c>
      <c r="AK2" s="113" t="s">
        <v>37</v>
      </c>
      <c r="AL2" s="113" t="s">
        <v>36</v>
      </c>
      <c r="AM2" s="113" t="s">
        <v>37</v>
      </c>
      <c r="AN2" s="113" t="s">
        <v>36</v>
      </c>
      <c r="AO2" s="113" t="s">
        <v>37</v>
      </c>
      <c r="AP2" s="113" t="s">
        <v>36</v>
      </c>
      <c r="AQ2" s="113" t="s">
        <v>37</v>
      </c>
      <c r="AR2" s="113" t="s">
        <v>36</v>
      </c>
      <c r="AS2" s="113" t="s">
        <v>37</v>
      </c>
      <c r="AT2" s="113" t="s">
        <v>36</v>
      </c>
      <c r="AU2" s="113" t="s">
        <v>37</v>
      </c>
      <c r="AV2" s="113" t="s">
        <v>36</v>
      </c>
      <c r="AW2" s="113" t="s">
        <v>37</v>
      </c>
      <c r="AX2" s="113" t="s">
        <v>36</v>
      </c>
      <c r="AY2" s="113" t="s">
        <v>37</v>
      </c>
      <c r="AZ2" s="113" t="s">
        <v>36</v>
      </c>
      <c r="BA2" s="113" t="s">
        <v>37</v>
      </c>
      <c r="BB2" s="113" t="s">
        <v>36</v>
      </c>
      <c r="BC2" s="113" t="s">
        <v>37</v>
      </c>
      <c r="BD2" s="113" t="s">
        <v>36</v>
      </c>
      <c r="BE2" s="113" t="s">
        <v>37</v>
      </c>
      <c r="BF2" s="113" t="s">
        <v>36</v>
      </c>
      <c r="BG2" s="113" t="s">
        <v>37</v>
      </c>
      <c r="BH2" s="113" t="s">
        <v>36</v>
      </c>
      <c r="BI2" s="113" t="s">
        <v>37</v>
      </c>
      <c r="BJ2" s="113" t="s">
        <v>36</v>
      </c>
      <c r="BK2" s="113" t="s">
        <v>37</v>
      </c>
      <c r="BL2" s="113" t="s">
        <v>36</v>
      </c>
      <c r="BM2" s="113" t="s">
        <v>37</v>
      </c>
    </row>
    <row r="3" spans="1:65" ht="21" customHeight="1">
      <c r="A3" s="114">
        <v>1</v>
      </c>
      <c r="B3" s="229">
        <f>'DATA 2021'!B138</f>
        <v>0</v>
      </c>
      <c r="C3" s="230">
        <f>'DATA 2021'!C138</f>
        <v>0</v>
      </c>
      <c r="D3" s="231">
        <f>'DATA 2021'!D138-'DATA 2021'!B138</f>
        <v>0</v>
      </c>
      <c r="E3" s="232">
        <f>'DATA 2021'!E138-'DATA 2021'!C138</f>
        <v>0</v>
      </c>
      <c r="F3" s="233"/>
      <c r="G3" s="234"/>
      <c r="H3" s="233"/>
      <c r="I3" s="234"/>
      <c r="J3" s="233"/>
      <c r="K3" s="234"/>
      <c r="L3" s="233"/>
      <c r="M3" s="234"/>
      <c r="N3" s="233"/>
      <c r="O3" s="234"/>
      <c r="P3" s="233"/>
      <c r="Q3" s="234"/>
      <c r="R3" s="233"/>
      <c r="S3" s="234"/>
      <c r="T3" s="233"/>
      <c r="U3" s="234"/>
      <c r="V3" s="233"/>
      <c r="W3" s="234"/>
      <c r="X3" s="233"/>
      <c r="Y3" s="234"/>
      <c r="Z3" s="233"/>
      <c r="AA3" s="234"/>
      <c r="AB3" s="233"/>
      <c r="AC3" s="234"/>
      <c r="AD3" s="233"/>
      <c r="AE3" s="234"/>
      <c r="AF3" s="233"/>
      <c r="AG3" s="234"/>
      <c r="AH3" s="233"/>
      <c r="AI3" s="234"/>
      <c r="AJ3" s="233"/>
      <c r="AK3" s="234"/>
      <c r="AL3" s="233"/>
      <c r="AM3" s="234"/>
      <c r="AN3" s="233"/>
      <c r="AO3" s="234"/>
      <c r="AP3" s="233"/>
      <c r="AQ3" s="234"/>
      <c r="AR3" s="233"/>
      <c r="AS3" s="234"/>
      <c r="AT3" s="233"/>
      <c r="AU3" s="234"/>
      <c r="AV3" s="233"/>
      <c r="AW3" s="234"/>
      <c r="AX3" s="233"/>
      <c r="AY3" s="234"/>
      <c r="AZ3" s="233"/>
      <c r="BA3" s="234"/>
      <c r="BB3" s="233"/>
      <c r="BC3" s="234"/>
      <c r="BD3" s="233"/>
      <c r="BE3" s="234"/>
      <c r="BF3" s="233"/>
      <c r="BG3" s="234"/>
      <c r="BH3" s="233"/>
      <c r="BI3" s="234"/>
      <c r="BJ3" s="233"/>
      <c r="BK3" s="234"/>
      <c r="BL3" s="233"/>
      <c r="BM3" s="234"/>
    </row>
    <row r="4" spans="1:65" ht="21" customHeight="1">
      <c r="A4" s="114">
        <v>2</v>
      </c>
      <c r="B4" s="235">
        <f>'DATA 2021'!B139</f>
        <v>0</v>
      </c>
      <c r="C4" s="236">
        <f>'DATA 2021'!C139</f>
        <v>0</v>
      </c>
      <c r="D4" s="241">
        <f>'DATA 2021'!D139-'DATA 2021'!B139</f>
        <v>0</v>
      </c>
      <c r="E4" s="242">
        <f>'DATA 2021'!E139-'DATA 2021'!C139</f>
        <v>0</v>
      </c>
      <c r="F4" s="237">
        <f>'DATA 2021'!F139-'DATA 2021'!B139</f>
        <v>0</v>
      </c>
      <c r="G4" s="240">
        <f>'DATA 2021'!G139-'DATA 2021'!C139</f>
        <v>0</v>
      </c>
      <c r="H4" s="233"/>
      <c r="I4" s="234"/>
      <c r="J4" s="233"/>
      <c r="K4" s="234"/>
      <c r="L4" s="233"/>
      <c r="M4" s="234"/>
      <c r="N4" s="233"/>
      <c r="O4" s="234"/>
      <c r="P4" s="233"/>
      <c r="Q4" s="234"/>
      <c r="R4" s="233"/>
      <c r="S4" s="234"/>
      <c r="T4" s="233"/>
      <c r="U4" s="234"/>
      <c r="V4" s="233"/>
      <c r="W4" s="234"/>
      <c r="X4" s="233"/>
      <c r="Y4" s="234"/>
      <c r="Z4" s="233"/>
      <c r="AA4" s="234"/>
      <c r="AB4" s="233"/>
      <c r="AC4" s="234"/>
      <c r="AD4" s="233"/>
      <c r="AE4" s="234"/>
      <c r="AF4" s="233"/>
      <c r="AG4" s="234"/>
      <c r="AH4" s="233"/>
      <c r="AI4" s="234"/>
      <c r="AJ4" s="233"/>
      <c r="AK4" s="234"/>
      <c r="AL4" s="233"/>
      <c r="AM4" s="234"/>
      <c r="AN4" s="233"/>
      <c r="AO4" s="234"/>
      <c r="AP4" s="233"/>
      <c r="AQ4" s="234"/>
      <c r="AR4" s="233"/>
      <c r="AS4" s="234"/>
      <c r="AT4" s="233"/>
      <c r="AU4" s="234"/>
      <c r="AV4" s="233"/>
      <c r="AW4" s="234"/>
      <c r="AX4" s="233"/>
      <c r="AY4" s="234"/>
      <c r="AZ4" s="233"/>
      <c r="BA4" s="234"/>
      <c r="BB4" s="233"/>
      <c r="BC4" s="234"/>
      <c r="BD4" s="233"/>
      <c r="BE4" s="234"/>
      <c r="BF4" s="233"/>
      <c r="BG4" s="234"/>
      <c r="BH4" s="233"/>
      <c r="BI4" s="234"/>
      <c r="BJ4" s="233"/>
      <c r="BK4" s="234"/>
      <c r="BL4" s="233"/>
      <c r="BM4" s="234"/>
    </row>
    <row r="5" spans="1:65" ht="21" customHeight="1">
      <c r="A5" s="114">
        <v>3</v>
      </c>
      <c r="B5" s="235">
        <f>'DATA 2021'!B140</f>
        <v>0</v>
      </c>
      <c r="C5" s="236">
        <f>'DATA 2021'!C140</f>
        <v>0</v>
      </c>
      <c r="D5" s="241">
        <f>'DATA 2021'!D140-'DATA 2021'!B140</f>
        <v>0</v>
      </c>
      <c r="E5" s="242">
        <f>'DATA 2021'!E140-'DATA 2021'!C140</f>
        <v>0</v>
      </c>
      <c r="F5" s="276">
        <f>'DATA 2021'!F140-'DATA 2021'!D140</f>
        <v>0</v>
      </c>
      <c r="G5" s="277">
        <f>'DATA 2021'!G140-'DATA 2021'!E140</f>
        <v>0</v>
      </c>
      <c r="H5" s="237">
        <f>'DATA 2021'!H140-'DATA 2021'!B140</f>
        <v>0</v>
      </c>
      <c r="I5" s="240">
        <f>'DATA 2021'!I140-'DATA 2021'!C140</f>
        <v>0</v>
      </c>
      <c r="J5" s="233"/>
      <c r="K5" s="234"/>
      <c r="L5" s="233"/>
      <c r="M5" s="234"/>
      <c r="N5" s="233"/>
      <c r="O5" s="234"/>
      <c r="P5" s="233"/>
      <c r="Q5" s="234"/>
      <c r="R5" s="233"/>
      <c r="S5" s="234"/>
      <c r="T5" s="233"/>
      <c r="U5" s="234"/>
      <c r="V5" s="233"/>
      <c r="W5" s="234"/>
      <c r="X5" s="233"/>
      <c r="Y5" s="234"/>
      <c r="Z5" s="233"/>
      <c r="AA5" s="234"/>
      <c r="AB5" s="233"/>
      <c r="AC5" s="234"/>
      <c r="AD5" s="233"/>
      <c r="AE5" s="234"/>
      <c r="AF5" s="233"/>
      <c r="AG5" s="234"/>
      <c r="AH5" s="233"/>
      <c r="AI5" s="234"/>
      <c r="AJ5" s="233"/>
      <c r="AK5" s="234"/>
      <c r="AL5" s="233"/>
      <c r="AM5" s="234"/>
      <c r="AN5" s="233"/>
      <c r="AO5" s="234"/>
      <c r="AP5" s="233"/>
      <c r="AQ5" s="234"/>
      <c r="AR5" s="233"/>
      <c r="AS5" s="234"/>
      <c r="AT5" s="233"/>
      <c r="AU5" s="234"/>
      <c r="AV5" s="233"/>
      <c r="AW5" s="234"/>
      <c r="AX5" s="233"/>
      <c r="AY5" s="234"/>
      <c r="AZ5" s="233"/>
      <c r="BA5" s="234"/>
      <c r="BB5" s="233"/>
      <c r="BC5" s="234"/>
      <c r="BD5" s="233"/>
      <c r="BE5" s="234"/>
      <c r="BF5" s="233"/>
      <c r="BG5" s="234"/>
      <c r="BH5" s="233"/>
      <c r="BI5" s="234"/>
      <c r="BJ5" s="233"/>
      <c r="BK5" s="234"/>
      <c r="BL5" s="233"/>
      <c r="BM5" s="234"/>
    </row>
    <row r="6" spans="1:65" ht="21" customHeight="1">
      <c r="A6" s="114">
        <v>4</v>
      </c>
      <c r="B6" s="235">
        <f>'DATA 2021'!B141</f>
        <v>0</v>
      </c>
      <c r="C6" s="236">
        <f>'DATA 2021'!C141</f>
        <v>0</v>
      </c>
      <c r="D6" s="241">
        <f>'DATA 2021'!D141-'DATA 2021'!B141</f>
        <v>0</v>
      </c>
      <c r="E6" s="242">
        <f>'DATA 2021'!E141-'DATA 2021'!C141</f>
        <v>0</v>
      </c>
      <c r="F6" s="276">
        <f>'DATA 2021'!F141-'DATA 2021'!D141</f>
        <v>0</v>
      </c>
      <c r="G6" s="277">
        <f>'DATA 2021'!G141-'DATA 2021'!E141</f>
        <v>0</v>
      </c>
      <c r="H6" s="276">
        <f>'DATA 2021'!H141-'DATA 2021'!F141</f>
        <v>0</v>
      </c>
      <c r="I6" s="277">
        <f>'DATA 2021'!I141-'DATA 2021'!G141</f>
        <v>0</v>
      </c>
      <c r="J6" s="237">
        <f>'DATA 2021'!J141-'DATA 2021'!B141</f>
        <v>0</v>
      </c>
      <c r="K6" s="240">
        <f>'DATA 2021'!K141-'DATA 2021'!C141</f>
        <v>0</v>
      </c>
      <c r="L6" s="233"/>
      <c r="M6" s="234"/>
      <c r="N6" s="233"/>
      <c r="O6" s="234"/>
      <c r="P6" s="233"/>
      <c r="Q6" s="234"/>
      <c r="R6" s="233"/>
      <c r="S6" s="234"/>
      <c r="T6" s="233"/>
      <c r="U6" s="234"/>
      <c r="V6" s="233"/>
      <c r="W6" s="234"/>
      <c r="X6" s="233"/>
      <c r="Y6" s="234"/>
      <c r="Z6" s="233"/>
      <c r="AA6" s="234"/>
      <c r="AB6" s="233"/>
      <c r="AC6" s="234"/>
      <c r="AD6" s="233"/>
      <c r="AE6" s="234"/>
      <c r="AF6" s="233"/>
      <c r="AG6" s="234"/>
      <c r="AH6" s="233"/>
      <c r="AI6" s="234"/>
      <c r="AJ6" s="233"/>
      <c r="AK6" s="234"/>
      <c r="AL6" s="233"/>
      <c r="AM6" s="234"/>
      <c r="AN6" s="233"/>
      <c r="AO6" s="234"/>
      <c r="AP6" s="233"/>
      <c r="AQ6" s="234"/>
      <c r="AR6" s="233"/>
      <c r="AS6" s="234"/>
      <c r="AT6" s="233"/>
      <c r="AU6" s="234"/>
      <c r="AV6" s="233"/>
      <c r="AW6" s="234"/>
      <c r="AX6" s="233"/>
      <c r="AY6" s="234"/>
      <c r="AZ6" s="233"/>
      <c r="BA6" s="234"/>
      <c r="BB6" s="233"/>
      <c r="BC6" s="234"/>
      <c r="BD6" s="233"/>
      <c r="BE6" s="234"/>
      <c r="BF6" s="233"/>
      <c r="BG6" s="234"/>
      <c r="BH6" s="233"/>
      <c r="BI6" s="234"/>
      <c r="BJ6" s="233"/>
      <c r="BK6" s="234"/>
      <c r="BL6" s="233"/>
      <c r="BM6" s="234"/>
    </row>
    <row r="7" spans="1:65" ht="21" customHeight="1">
      <c r="A7" s="114">
        <v>5</v>
      </c>
      <c r="B7" s="235">
        <f>'DATA 2021'!B142</f>
        <v>0</v>
      </c>
      <c r="C7" s="236">
        <f>'DATA 2021'!C142</f>
        <v>0</v>
      </c>
      <c r="D7" s="241">
        <f>'DATA 2021'!D142-'DATA 2021'!B142</f>
        <v>0</v>
      </c>
      <c r="E7" s="242">
        <f>'DATA 2021'!E142-'DATA 2021'!C142</f>
        <v>0</v>
      </c>
      <c r="F7" s="276">
        <f>'DATA 2021'!F142-'DATA 2021'!D142</f>
        <v>0</v>
      </c>
      <c r="G7" s="277">
        <f>'DATA 2021'!G142-'DATA 2021'!E142</f>
        <v>0</v>
      </c>
      <c r="H7" s="276">
        <f>'DATA 2021'!H142-'DATA 2021'!F142</f>
        <v>0</v>
      </c>
      <c r="I7" s="277">
        <f>'DATA 2021'!I142-'DATA 2021'!G142</f>
        <v>0</v>
      </c>
      <c r="J7" s="273">
        <f>'DATA 2021'!J142-'DATA 2021'!H142</f>
        <v>0</v>
      </c>
      <c r="K7" s="275">
        <f>'DATA 2021'!K142-'DATA 2021'!I142</f>
        <v>0</v>
      </c>
      <c r="L7" s="237">
        <f>'DATA 2021'!L142-'DATA 2021'!B142</f>
        <v>0</v>
      </c>
      <c r="M7" s="240">
        <f>'DATA 2021'!M142-'DATA 2021'!C142</f>
        <v>0</v>
      </c>
      <c r="N7" s="233"/>
      <c r="O7" s="234"/>
      <c r="P7" s="233"/>
      <c r="Q7" s="234"/>
      <c r="R7" s="233"/>
      <c r="S7" s="234"/>
      <c r="T7" s="233"/>
      <c r="U7" s="234"/>
      <c r="V7" s="233"/>
      <c r="W7" s="234"/>
      <c r="X7" s="233"/>
      <c r="Y7" s="234"/>
      <c r="Z7" s="233"/>
      <c r="AA7" s="234"/>
      <c r="AB7" s="233"/>
      <c r="AC7" s="234"/>
      <c r="AD7" s="233"/>
      <c r="AE7" s="234"/>
      <c r="AF7" s="233"/>
      <c r="AG7" s="234"/>
      <c r="AH7" s="233"/>
      <c r="AI7" s="234"/>
      <c r="AJ7" s="233"/>
      <c r="AK7" s="234"/>
      <c r="AL7" s="233"/>
      <c r="AM7" s="234"/>
      <c r="AN7" s="233"/>
      <c r="AO7" s="234"/>
      <c r="AP7" s="233"/>
      <c r="AQ7" s="234"/>
      <c r="AR7" s="233"/>
      <c r="AS7" s="234"/>
      <c r="AT7" s="233"/>
      <c r="AU7" s="234"/>
      <c r="AV7" s="233"/>
      <c r="AW7" s="234"/>
      <c r="AX7" s="233"/>
      <c r="AY7" s="234"/>
      <c r="AZ7" s="233"/>
      <c r="BA7" s="234"/>
      <c r="BB7" s="233"/>
      <c r="BC7" s="234"/>
      <c r="BD7" s="233"/>
      <c r="BE7" s="234"/>
      <c r="BF7" s="233"/>
      <c r="BG7" s="234"/>
      <c r="BH7" s="233"/>
      <c r="BI7" s="234"/>
      <c r="BJ7" s="233"/>
      <c r="BK7" s="234"/>
      <c r="BL7" s="233"/>
      <c r="BM7" s="234"/>
    </row>
    <row r="8" spans="1:65" ht="21" customHeight="1">
      <c r="A8" s="114">
        <v>6</v>
      </c>
      <c r="B8" s="235">
        <f>'DATA 2021'!B143</f>
        <v>0</v>
      </c>
      <c r="C8" s="236">
        <f>'DATA 2021'!C143</f>
        <v>0</v>
      </c>
      <c r="D8" s="241">
        <f>'DATA 2021'!D143-'DATA 2021'!B143</f>
        <v>0</v>
      </c>
      <c r="E8" s="242">
        <f>'DATA 2021'!E143-'DATA 2021'!C143</f>
        <v>0</v>
      </c>
      <c r="F8" s="276">
        <f>'DATA 2021'!F143-'DATA 2021'!D143</f>
        <v>0</v>
      </c>
      <c r="G8" s="277">
        <f>'DATA 2021'!G143-'DATA 2021'!E143</f>
        <v>0</v>
      </c>
      <c r="H8" s="276">
        <f>'DATA 2021'!H143-'DATA 2021'!F143</f>
        <v>0</v>
      </c>
      <c r="I8" s="277">
        <f>'DATA 2021'!I143-'DATA 2021'!G143</f>
        <v>0</v>
      </c>
      <c r="J8" s="273">
        <f>'DATA 2021'!J143-'DATA 2021'!H143</f>
        <v>0</v>
      </c>
      <c r="K8" s="275">
        <f>'DATA 2021'!K143-'DATA 2021'!I143</f>
        <v>0</v>
      </c>
      <c r="L8" s="273">
        <f>'DATA 2021'!L143-'DATA 2021'!J143</f>
        <v>0</v>
      </c>
      <c r="M8" s="275">
        <f>'DATA 2021'!M143-'DATA 2021'!K143</f>
        <v>0</v>
      </c>
      <c r="N8" s="237">
        <f>'DATA 2021'!N143-'DATA 2021'!B143</f>
        <v>0</v>
      </c>
      <c r="O8" s="240">
        <f>'DATA 2021'!O143-'DATA 2021'!C143</f>
        <v>0</v>
      </c>
      <c r="P8" s="233"/>
      <c r="Q8" s="234"/>
      <c r="R8" s="233"/>
      <c r="S8" s="234"/>
      <c r="T8" s="233"/>
      <c r="U8" s="234"/>
      <c r="V8" s="233"/>
      <c r="W8" s="234"/>
      <c r="X8" s="233"/>
      <c r="Y8" s="234"/>
      <c r="Z8" s="233"/>
      <c r="AA8" s="234"/>
      <c r="AB8" s="233"/>
      <c r="AC8" s="234"/>
      <c r="AD8" s="233"/>
      <c r="AE8" s="234"/>
      <c r="AF8" s="233"/>
      <c r="AG8" s="234"/>
      <c r="AH8" s="233"/>
      <c r="AI8" s="234"/>
      <c r="AJ8" s="233"/>
      <c r="AK8" s="234"/>
      <c r="AL8" s="233"/>
      <c r="AM8" s="234"/>
      <c r="AN8" s="233"/>
      <c r="AO8" s="234"/>
      <c r="AP8" s="233"/>
      <c r="AQ8" s="234"/>
      <c r="AR8" s="233"/>
      <c r="AS8" s="234"/>
      <c r="AT8" s="233"/>
      <c r="AU8" s="234"/>
      <c r="AV8" s="233"/>
      <c r="AW8" s="234"/>
      <c r="AX8" s="233"/>
      <c r="AY8" s="234"/>
      <c r="AZ8" s="233"/>
      <c r="BA8" s="234"/>
      <c r="BB8" s="233"/>
      <c r="BC8" s="234"/>
      <c r="BD8" s="233"/>
      <c r="BE8" s="234"/>
      <c r="BF8" s="233"/>
      <c r="BG8" s="234"/>
      <c r="BH8" s="233"/>
      <c r="BI8" s="234"/>
      <c r="BJ8" s="233"/>
      <c r="BK8" s="234"/>
      <c r="BL8" s="233"/>
      <c r="BM8" s="234"/>
    </row>
    <row r="9" spans="1:65" ht="21" customHeight="1">
      <c r="A9" s="114">
        <v>7</v>
      </c>
      <c r="B9" s="235">
        <f>'DATA 2021'!B144</f>
        <v>0</v>
      </c>
      <c r="C9" s="236">
        <f>'DATA 2021'!C144</f>
        <v>0</v>
      </c>
      <c r="D9" s="241">
        <f>'DATA 2021'!D144-'DATA 2021'!B144</f>
        <v>0</v>
      </c>
      <c r="E9" s="242">
        <f>'DATA 2021'!E144-'DATA 2021'!C144</f>
        <v>0</v>
      </c>
      <c r="F9" s="276">
        <f>'DATA 2021'!F144-'DATA 2021'!D144</f>
        <v>0</v>
      </c>
      <c r="G9" s="277">
        <f>'DATA 2021'!G144-'DATA 2021'!E144</f>
        <v>0</v>
      </c>
      <c r="H9" s="276">
        <f>'DATA 2021'!H144-'DATA 2021'!F144</f>
        <v>0</v>
      </c>
      <c r="I9" s="277">
        <f>'DATA 2021'!I144-'DATA 2021'!G144</f>
        <v>0</v>
      </c>
      <c r="J9" s="273">
        <f>'DATA 2021'!J144-'DATA 2021'!H144</f>
        <v>0</v>
      </c>
      <c r="K9" s="275">
        <f>'DATA 2021'!K144-'DATA 2021'!I144</f>
        <v>0</v>
      </c>
      <c r="L9" s="273">
        <f>'DATA 2021'!L144-'DATA 2021'!J144</f>
        <v>0</v>
      </c>
      <c r="M9" s="275">
        <f>'DATA 2021'!M144-'DATA 2021'!K144</f>
        <v>0</v>
      </c>
      <c r="N9" s="273">
        <f>'DATA 2021'!N144-'DATA 2021'!L144</f>
        <v>0</v>
      </c>
      <c r="O9" s="275">
        <f>'DATA 2021'!O144-'DATA 2021'!M144</f>
        <v>0</v>
      </c>
      <c r="P9" s="237">
        <f>'DATA 2021'!P144-'DATA 2021'!B144</f>
        <v>0</v>
      </c>
      <c r="Q9" s="240">
        <f>'DATA 2021'!Q144-'DATA 2021'!C144</f>
        <v>0</v>
      </c>
      <c r="R9" s="233"/>
      <c r="S9" s="234"/>
      <c r="T9" s="233"/>
      <c r="U9" s="234"/>
      <c r="V9" s="233"/>
      <c r="W9" s="234"/>
      <c r="X9" s="233"/>
      <c r="Y9" s="234"/>
      <c r="Z9" s="233"/>
      <c r="AA9" s="234"/>
      <c r="AB9" s="233"/>
      <c r="AC9" s="234"/>
      <c r="AD9" s="233"/>
      <c r="AE9" s="234"/>
      <c r="AF9" s="233"/>
      <c r="AG9" s="234"/>
      <c r="AH9" s="233"/>
      <c r="AI9" s="234"/>
      <c r="AJ9" s="233"/>
      <c r="AK9" s="234"/>
      <c r="AL9" s="233"/>
      <c r="AM9" s="234"/>
      <c r="AN9" s="233"/>
      <c r="AO9" s="234"/>
      <c r="AP9" s="233"/>
      <c r="AQ9" s="234"/>
      <c r="AR9" s="233"/>
      <c r="AS9" s="234"/>
      <c r="AT9" s="233"/>
      <c r="AU9" s="234"/>
      <c r="AV9" s="233"/>
      <c r="AW9" s="234"/>
      <c r="AX9" s="233"/>
      <c r="AY9" s="234"/>
      <c r="AZ9" s="233"/>
      <c r="BA9" s="234"/>
      <c r="BB9" s="233"/>
      <c r="BC9" s="234"/>
      <c r="BD9" s="233"/>
      <c r="BE9" s="234"/>
      <c r="BF9" s="233"/>
      <c r="BG9" s="234"/>
      <c r="BH9" s="233"/>
      <c r="BI9" s="234"/>
      <c r="BJ9" s="233"/>
      <c r="BK9" s="234"/>
      <c r="BL9" s="233"/>
      <c r="BM9" s="234"/>
    </row>
    <row r="10" spans="1:65" ht="21" customHeight="1">
      <c r="A10" s="114">
        <v>8</v>
      </c>
      <c r="B10" s="235">
        <f>'DATA 2021'!B145</f>
        <v>0</v>
      </c>
      <c r="C10" s="236">
        <f>'DATA 2021'!C145</f>
        <v>0</v>
      </c>
      <c r="D10" s="241">
        <f>'DATA 2021'!D145-'DATA 2021'!B145</f>
        <v>0</v>
      </c>
      <c r="E10" s="242">
        <f>'DATA 2021'!E145-'DATA 2021'!C145</f>
        <v>0</v>
      </c>
      <c r="F10" s="276">
        <f>'DATA 2021'!F145-'DATA 2021'!D145</f>
        <v>0</v>
      </c>
      <c r="G10" s="277">
        <f>'DATA 2021'!G145-'DATA 2021'!E145</f>
        <v>0</v>
      </c>
      <c r="H10" s="276">
        <f>'DATA 2021'!H145-'DATA 2021'!F145</f>
        <v>0</v>
      </c>
      <c r="I10" s="277">
        <f>'DATA 2021'!I145-'DATA 2021'!G145</f>
        <v>0</v>
      </c>
      <c r="J10" s="273">
        <f>'DATA 2021'!J145-'DATA 2021'!H145</f>
        <v>0</v>
      </c>
      <c r="K10" s="275">
        <f>'DATA 2021'!K145-'DATA 2021'!I145</f>
        <v>0</v>
      </c>
      <c r="L10" s="273">
        <f>'DATA 2021'!L145-'DATA 2021'!J145</f>
        <v>0</v>
      </c>
      <c r="M10" s="275">
        <f>'DATA 2021'!M145-'DATA 2021'!K145</f>
        <v>0</v>
      </c>
      <c r="N10" s="273">
        <f>'DATA 2021'!N145-'DATA 2021'!L145</f>
        <v>0</v>
      </c>
      <c r="O10" s="275">
        <f>'DATA 2021'!O145-'DATA 2021'!M145</f>
        <v>0</v>
      </c>
      <c r="P10" s="241">
        <f>'DATA 2021'!P145-'DATA 2021'!N145</f>
        <v>0</v>
      </c>
      <c r="Q10" s="242">
        <f>'DATA 2021'!Q145-'DATA 2021'!O145</f>
        <v>0</v>
      </c>
      <c r="R10" s="237">
        <f>'DATA 2021'!R145-'DATA 2021'!B145</f>
        <v>0</v>
      </c>
      <c r="S10" s="240">
        <f>'DATA 2021'!S145-'DATA 2021'!C145</f>
        <v>0</v>
      </c>
      <c r="T10" s="233"/>
      <c r="U10" s="234"/>
      <c r="V10" s="233"/>
      <c r="W10" s="234"/>
      <c r="X10" s="233"/>
      <c r="Y10" s="234"/>
      <c r="Z10" s="233"/>
      <c r="AA10" s="234"/>
      <c r="AB10" s="233"/>
      <c r="AC10" s="234"/>
      <c r="AD10" s="233"/>
      <c r="AE10" s="234"/>
      <c r="AF10" s="233"/>
      <c r="AG10" s="234"/>
      <c r="AH10" s="233"/>
      <c r="AI10" s="234"/>
      <c r="AJ10" s="233"/>
      <c r="AK10" s="234"/>
      <c r="AL10" s="233"/>
      <c r="AM10" s="234"/>
      <c r="AN10" s="233"/>
      <c r="AO10" s="234"/>
      <c r="AP10" s="233"/>
      <c r="AQ10" s="234"/>
      <c r="AR10" s="233"/>
      <c r="AS10" s="234"/>
      <c r="AT10" s="233"/>
      <c r="AU10" s="234"/>
      <c r="AV10" s="233"/>
      <c r="AW10" s="234"/>
      <c r="AX10" s="233"/>
      <c r="AY10" s="234"/>
      <c r="AZ10" s="233"/>
      <c r="BA10" s="234"/>
      <c r="BB10" s="233"/>
      <c r="BC10" s="234"/>
      <c r="BD10" s="233"/>
      <c r="BE10" s="234"/>
      <c r="BF10" s="233"/>
      <c r="BG10" s="234"/>
      <c r="BH10" s="233"/>
      <c r="BI10" s="234"/>
      <c r="BJ10" s="233"/>
      <c r="BK10" s="234"/>
      <c r="BL10" s="233"/>
      <c r="BM10" s="234"/>
    </row>
    <row r="11" spans="1:65" ht="21" customHeight="1">
      <c r="A11" s="114">
        <v>9</v>
      </c>
      <c r="B11" s="235">
        <f>'DATA 2021'!B146</f>
        <v>0</v>
      </c>
      <c r="C11" s="236">
        <f>'DATA 2021'!C146</f>
        <v>0</v>
      </c>
      <c r="D11" s="241">
        <f>'DATA 2021'!D146-'DATA 2021'!B146</f>
        <v>0</v>
      </c>
      <c r="E11" s="242">
        <f>'DATA 2021'!E146-'DATA 2021'!C146</f>
        <v>0</v>
      </c>
      <c r="F11" s="276">
        <f>'DATA 2021'!F146-'DATA 2021'!D146</f>
        <v>0</v>
      </c>
      <c r="G11" s="277">
        <f>'DATA 2021'!G146-'DATA 2021'!E146</f>
        <v>0</v>
      </c>
      <c r="H11" s="276">
        <f>'DATA 2021'!H146-'DATA 2021'!F146</f>
        <v>0</v>
      </c>
      <c r="I11" s="277">
        <f>'DATA 2021'!I146-'DATA 2021'!G146</f>
        <v>0</v>
      </c>
      <c r="J11" s="273">
        <f>'DATA 2021'!J146-'DATA 2021'!H146</f>
        <v>0</v>
      </c>
      <c r="K11" s="275">
        <f>'DATA 2021'!K146-'DATA 2021'!I146</f>
        <v>0</v>
      </c>
      <c r="L11" s="273">
        <f>'DATA 2021'!L146-'DATA 2021'!J146</f>
        <v>0</v>
      </c>
      <c r="M11" s="275">
        <f>'DATA 2021'!M146-'DATA 2021'!K146</f>
        <v>0</v>
      </c>
      <c r="N11" s="273">
        <f>'DATA 2021'!N146-'DATA 2021'!L146</f>
        <v>0</v>
      </c>
      <c r="O11" s="275">
        <f>'DATA 2021'!O146-'DATA 2021'!M146</f>
        <v>0</v>
      </c>
      <c r="P11" s="241">
        <f>'DATA 2021'!P146-'DATA 2021'!N146</f>
        <v>0</v>
      </c>
      <c r="Q11" s="242">
        <f>'DATA 2021'!Q146-'DATA 2021'!O146</f>
        <v>0</v>
      </c>
      <c r="R11" s="241">
        <f>'DATA 2021'!R146-'DATA 2021'!P146</f>
        <v>0</v>
      </c>
      <c r="S11" s="242">
        <f>'DATA 2021'!S146-'DATA 2021'!Q146</f>
        <v>0</v>
      </c>
      <c r="T11" s="237">
        <f>'DATA 2021'!T146-'DATA 2021'!B146</f>
        <v>0</v>
      </c>
      <c r="U11" s="240">
        <f>'DATA 2021'!U146-'DATA 2021'!C146</f>
        <v>0</v>
      </c>
      <c r="V11" s="233"/>
      <c r="W11" s="234"/>
      <c r="X11" s="233"/>
      <c r="Y11" s="234"/>
      <c r="Z11" s="233"/>
      <c r="AA11" s="234"/>
      <c r="AB11" s="233"/>
      <c r="AC11" s="234"/>
      <c r="AD11" s="233"/>
      <c r="AE11" s="234"/>
      <c r="AF11" s="233"/>
      <c r="AG11" s="234"/>
      <c r="AH11" s="233"/>
      <c r="AI11" s="234"/>
      <c r="AJ11" s="233"/>
      <c r="AK11" s="234"/>
      <c r="AL11" s="233"/>
      <c r="AM11" s="234"/>
      <c r="AN11" s="233"/>
      <c r="AO11" s="234"/>
      <c r="AP11" s="233"/>
      <c r="AQ11" s="234"/>
      <c r="AR11" s="233"/>
      <c r="AS11" s="234"/>
      <c r="AT11" s="233"/>
      <c r="AU11" s="234"/>
      <c r="AV11" s="233"/>
      <c r="AW11" s="234"/>
      <c r="AX11" s="233"/>
      <c r="AY11" s="234"/>
      <c r="AZ11" s="233"/>
      <c r="BA11" s="234"/>
      <c r="BB11" s="233"/>
      <c r="BC11" s="234"/>
      <c r="BD11" s="233"/>
      <c r="BE11" s="234"/>
      <c r="BF11" s="233"/>
      <c r="BG11" s="234"/>
      <c r="BH11" s="233"/>
      <c r="BI11" s="234"/>
      <c r="BJ11" s="233"/>
      <c r="BK11" s="234"/>
      <c r="BL11" s="233"/>
      <c r="BM11" s="234"/>
    </row>
    <row r="12" spans="1:65" ht="21" customHeight="1">
      <c r="A12" s="114">
        <v>10</v>
      </c>
      <c r="B12" s="235">
        <f>'DATA 2021'!B147</f>
        <v>0</v>
      </c>
      <c r="C12" s="236">
        <f>'DATA 2021'!C147</f>
        <v>0</v>
      </c>
      <c r="D12" s="241">
        <f>'DATA 2021'!D147-'DATA 2021'!B147</f>
        <v>0</v>
      </c>
      <c r="E12" s="242">
        <f>'DATA 2021'!E147-'DATA 2021'!C147</f>
        <v>0</v>
      </c>
      <c r="F12" s="276">
        <f>'DATA 2021'!F147-'DATA 2021'!D147</f>
        <v>0</v>
      </c>
      <c r="G12" s="277">
        <f>'DATA 2021'!G147-'DATA 2021'!E147</f>
        <v>0</v>
      </c>
      <c r="H12" s="276">
        <f>'DATA 2021'!H147-'DATA 2021'!F147</f>
        <v>0</v>
      </c>
      <c r="I12" s="277">
        <f>'DATA 2021'!I147-'DATA 2021'!G147</f>
        <v>0</v>
      </c>
      <c r="J12" s="273">
        <f>'DATA 2021'!J147-'DATA 2021'!H147</f>
        <v>0</v>
      </c>
      <c r="K12" s="275">
        <f>'DATA 2021'!K147-'DATA 2021'!I147</f>
        <v>0</v>
      </c>
      <c r="L12" s="273">
        <f>'DATA 2021'!L147-'DATA 2021'!J147</f>
        <v>0</v>
      </c>
      <c r="M12" s="275">
        <f>'DATA 2021'!M147-'DATA 2021'!K147</f>
        <v>0</v>
      </c>
      <c r="N12" s="273">
        <f>'DATA 2021'!N147-'DATA 2021'!L147</f>
        <v>0</v>
      </c>
      <c r="O12" s="275">
        <f>'DATA 2021'!O147-'DATA 2021'!M147</f>
        <v>0</v>
      </c>
      <c r="P12" s="241">
        <f>'DATA 2021'!P147-'DATA 2021'!N147</f>
        <v>0</v>
      </c>
      <c r="Q12" s="242">
        <f>'DATA 2021'!Q147-'DATA 2021'!O147</f>
        <v>0</v>
      </c>
      <c r="R12" s="241">
        <f>'DATA 2021'!R147-'DATA 2021'!P147</f>
        <v>0</v>
      </c>
      <c r="S12" s="242">
        <f>'DATA 2021'!S147-'DATA 2021'!Q147</f>
        <v>0</v>
      </c>
      <c r="T12" s="276">
        <f>'DATA 2021'!T147-'DATA 2021'!R147</f>
        <v>0</v>
      </c>
      <c r="U12" s="277">
        <f>'DATA 2021'!U147-'DATA 2021'!S147</f>
        <v>0</v>
      </c>
      <c r="V12" s="237">
        <f>'DATA 2021'!V147-'DATA 2021'!B147</f>
        <v>0</v>
      </c>
      <c r="W12" s="240">
        <f>'DATA 2021'!W147-'DATA 2021'!C147</f>
        <v>0</v>
      </c>
      <c r="X12" s="233"/>
      <c r="Y12" s="234"/>
      <c r="Z12" s="233"/>
      <c r="AA12" s="234"/>
      <c r="AB12" s="233"/>
      <c r="AC12" s="234"/>
      <c r="AD12" s="233"/>
      <c r="AE12" s="234"/>
      <c r="AF12" s="233"/>
      <c r="AG12" s="234"/>
      <c r="AH12" s="233"/>
      <c r="AI12" s="234"/>
      <c r="AJ12" s="233"/>
      <c r="AK12" s="234"/>
      <c r="AL12" s="233"/>
      <c r="AM12" s="234"/>
      <c r="AN12" s="233"/>
      <c r="AO12" s="234"/>
      <c r="AP12" s="233"/>
      <c r="AQ12" s="234"/>
      <c r="AR12" s="233"/>
      <c r="AS12" s="234"/>
      <c r="AT12" s="233"/>
      <c r="AU12" s="234"/>
      <c r="AV12" s="233"/>
      <c r="AW12" s="234"/>
      <c r="AX12" s="233"/>
      <c r="AY12" s="234"/>
      <c r="AZ12" s="233"/>
      <c r="BA12" s="234"/>
      <c r="BB12" s="233"/>
      <c r="BC12" s="234"/>
      <c r="BD12" s="233"/>
      <c r="BE12" s="234"/>
      <c r="BF12" s="233"/>
      <c r="BG12" s="234"/>
      <c r="BH12" s="233"/>
      <c r="BI12" s="234"/>
      <c r="BJ12" s="233"/>
      <c r="BK12" s="234"/>
      <c r="BL12" s="233"/>
      <c r="BM12" s="234"/>
    </row>
    <row r="13" spans="1:65" ht="21" customHeight="1">
      <c r="A13" s="114">
        <v>11</v>
      </c>
      <c r="B13" s="235">
        <f>'DATA 2021'!B148</f>
        <v>0</v>
      </c>
      <c r="C13" s="236">
        <f>'DATA 2021'!C148</f>
        <v>0</v>
      </c>
      <c r="D13" s="241">
        <f>'DATA 2021'!D148-'DATA 2021'!B148</f>
        <v>0</v>
      </c>
      <c r="E13" s="242">
        <f>'DATA 2021'!E148-'DATA 2021'!C148</f>
        <v>0</v>
      </c>
      <c r="F13" s="276">
        <f>'DATA 2021'!F148-'DATA 2021'!D148</f>
        <v>0</v>
      </c>
      <c r="G13" s="277">
        <f>'DATA 2021'!G148-'DATA 2021'!E148</f>
        <v>0</v>
      </c>
      <c r="H13" s="276">
        <f>'DATA 2021'!H148-'DATA 2021'!F148</f>
        <v>0</v>
      </c>
      <c r="I13" s="277">
        <f>'DATA 2021'!I148-'DATA 2021'!G148</f>
        <v>0</v>
      </c>
      <c r="J13" s="273">
        <f>'DATA 2021'!J148-'DATA 2021'!H148</f>
        <v>0</v>
      </c>
      <c r="K13" s="275">
        <f>'DATA 2021'!K148-'DATA 2021'!I148</f>
        <v>0</v>
      </c>
      <c r="L13" s="273">
        <f>'DATA 2021'!L148-'DATA 2021'!J148</f>
        <v>0</v>
      </c>
      <c r="M13" s="275">
        <f>'DATA 2021'!M148-'DATA 2021'!K148</f>
        <v>0</v>
      </c>
      <c r="N13" s="273">
        <f>'DATA 2021'!N148-'DATA 2021'!L148</f>
        <v>0</v>
      </c>
      <c r="O13" s="275">
        <f>'DATA 2021'!O148-'DATA 2021'!M148</f>
        <v>0</v>
      </c>
      <c r="P13" s="241">
        <f>'DATA 2021'!P148-'DATA 2021'!N148</f>
        <v>0</v>
      </c>
      <c r="Q13" s="242">
        <f>'DATA 2021'!Q148-'DATA 2021'!O148</f>
        <v>0</v>
      </c>
      <c r="R13" s="241">
        <f>'DATA 2021'!R148-'DATA 2021'!P148</f>
        <v>0</v>
      </c>
      <c r="S13" s="242">
        <f>'DATA 2021'!S148-'DATA 2021'!Q148</f>
        <v>0</v>
      </c>
      <c r="T13" s="276">
        <f>'DATA 2021'!T148-'DATA 2021'!R148</f>
        <v>0</v>
      </c>
      <c r="U13" s="277">
        <f>'DATA 2021'!U148-'DATA 2021'!S148</f>
        <v>0</v>
      </c>
      <c r="V13" s="276">
        <f>'DATA 2021'!V148-'DATA 2021'!T148</f>
        <v>0</v>
      </c>
      <c r="W13" s="277">
        <f>'DATA 2021'!W148-'DATA 2021'!U148</f>
        <v>0</v>
      </c>
      <c r="X13" s="237">
        <f>'DATA 2021'!X148-'DATA 2021'!B148</f>
        <v>0</v>
      </c>
      <c r="Y13" s="240">
        <f>'DATA 2021'!Y148-'DATA 2021'!C148</f>
        <v>0</v>
      </c>
      <c r="Z13" s="233"/>
      <c r="AA13" s="234"/>
      <c r="AB13" s="233"/>
      <c r="AC13" s="234"/>
      <c r="AD13" s="233"/>
      <c r="AE13" s="234"/>
      <c r="AF13" s="233"/>
      <c r="AG13" s="234"/>
      <c r="AH13" s="233"/>
      <c r="AI13" s="234"/>
      <c r="AJ13" s="233"/>
      <c r="AK13" s="234"/>
      <c r="AL13" s="233"/>
      <c r="AM13" s="234"/>
      <c r="AN13" s="233"/>
      <c r="AO13" s="234"/>
      <c r="AP13" s="233"/>
      <c r="AQ13" s="234"/>
      <c r="AR13" s="233"/>
      <c r="AS13" s="234"/>
      <c r="AT13" s="233"/>
      <c r="AU13" s="234"/>
      <c r="AV13" s="233"/>
      <c r="AW13" s="234"/>
      <c r="AX13" s="233"/>
      <c r="AY13" s="234"/>
      <c r="AZ13" s="233"/>
      <c r="BA13" s="234"/>
      <c r="BB13" s="233"/>
      <c r="BC13" s="234"/>
      <c r="BD13" s="233"/>
      <c r="BE13" s="234"/>
      <c r="BF13" s="233"/>
      <c r="BG13" s="234"/>
      <c r="BH13" s="233"/>
      <c r="BI13" s="234"/>
      <c r="BJ13" s="233"/>
      <c r="BK13" s="234"/>
      <c r="BL13" s="233"/>
      <c r="BM13" s="234"/>
    </row>
    <row r="14" spans="1:65" ht="21" customHeight="1">
      <c r="A14" s="114">
        <v>12</v>
      </c>
      <c r="B14" s="235">
        <f>'DATA 2021'!B149</f>
        <v>0</v>
      </c>
      <c r="C14" s="236">
        <f>'DATA 2021'!C149</f>
        <v>0</v>
      </c>
      <c r="D14" s="241">
        <f>'DATA 2021'!D149-'DATA 2021'!B149</f>
        <v>0</v>
      </c>
      <c r="E14" s="242">
        <f>'DATA 2021'!E149-'DATA 2021'!C149</f>
        <v>0</v>
      </c>
      <c r="F14" s="276">
        <f>'DATA 2021'!F149-'DATA 2021'!D149</f>
        <v>0</v>
      </c>
      <c r="G14" s="277">
        <f>'DATA 2021'!G149-'DATA 2021'!E149</f>
        <v>0</v>
      </c>
      <c r="H14" s="276">
        <f>'DATA 2021'!H149-'DATA 2021'!F149</f>
        <v>0</v>
      </c>
      <c r="I14" s="277">
        <f>'DATA 2021'!I149-'DATA 2021'!G149</f>
        <v>0</v>
      </c>
      <c r="J14" s="273">
        <f>'DATA 2021'!J149-'DATA 2021'!H149</f>
        <v>0</v>
      </c>
      <c r="K14" s="275">
        <f>'DATA 2021'!K149-'DATA 2021'!I149</f>
        <v>0</v>
      </c>
      <c r="L14" s="273">
        <f>'DATA 2021'!L149-'DATA 2021'!J149</f>
        <v>0</v>
      </c>
      <c r="M14" s="275">
        <f>'DATA 2021'!M149-'DATA 2021'!K149</f>
        <v>0</v>
      </c>
      <c r="N14" s="273">
        <f>'DATA 2021'!N149-'DATA 2021'!L149</f>
        <v>0</v>
      </c>
      <c r="O14" s="275">
        <f>'DATA 2021'!O149-'DATA 2021'!M149</f>
        <v>0</v>
      </c>
      <c r="P14" s="241">
        <f>'DATA 2021'!P149-'DATA 2021'!N149</f>
        <v>0</v>
      </c>
      <c r="Q14" s="242">
        <f>'DATA 2021'!Q149-'DATA 2021'!O149</f>
        <v>0</v>
      </c>
      <c r="R14" s="241">
        <f>'DATA 2021'!R149-'DATA 2021'!P149</f>
        <v>0</v>
      </c>
      <c r="S14" s="242">
        <f>'DATA 2021'!S149-'DATA 2021'!Q149</f>
        <v>0</v>
      </c>
      <c r="T14" s="276">
        <f>'DATA 2021'!T149-'DATA 2021'!R149</f>
        <v>0</v>
      </c>
      <c r="U14" s="277">
        <f>'DATA 2021'!U149-'DATA 2021'!S149</f>
        <v>0</v>
      </c>
      <c r="V14" s="276">
        <f>'DATA 2021'!V149-'DATA 2021'!T149</f>
        <v>0</v>
      </c>
      <c r="W14" s="277">
        <f>'DATA 2021'!W149-'DATA 2021'!U149</f>
        <v>0</v>
      </c>
      <c r="X14" s="273">
        <f>'DATA 2021'!X149-'DATA 2021'!V149</f>
        <v>0</v>
      </c>
      <c r="Y14" s="275">
        <f>'DATA 2021'!Y149-'DATA 2021'!W149</f>
        <v>0</v>
      </c>
      <c r="Z14" s="237">
        <f>'DATA 2021'!Z149-'DATA 2021'!B149</f>
        <v>0</v>
      </c>
      <c r="AA14" s="240">
        <f>'DATA 2021'!AA149-'DATA 2021'!C149</f>
        <v>0</v>
      </c>
      <c r="AB14" s="233"/>
      <c r="AC14" s="234"/>
      <c r="AD14" s="233"/>
      <c r="AE14" s="234"/>
      <c r="AF14" s="233"/>
      <c r="AG14" s="234"/>
      <c r="AH14" s="233"/>
      <c r="AI14" s="234"/>
      <c r="AJ14" s="233"/>
      <c r="AK14" s="234"/>
      <c r="AL14" s="233"/>
      <c r="AM14" s="234"/>
      <c r="AN14" s="233"/>
      <c r="AO14" s="234"/>
      <c r="AP14" s="233"/>
      <c r="AQ14" s="234"/>
      <c r="AR14" s="233"/>
      <c r="AS14" s="234"/>
      <c r="AT14" s="233"/>
      <c r="AU14" s="234"/>
      <c r="AV14" s="233"/>
      <c r="AW14" s="234"/>
      <c r="AX14" s="233"/>
      <c r="AY14" s="234"/>
      <c r="AZ14" s="233"/>
      <c r="BA14" s="234"/>
      <c r="BB14" s="233"/>
      <c r="BC14" s="234"/>
      <c r="BD14" s="233"/>
      <c r="BE14" s="234"/>
      <c r="BF14" s="233"/>
      <c r="BG14" s="234"/>
      <c r="BH14" s="233"/>
      <c r="BI14" s="234"/>
      <c r="BJ14" s="233"/>
      <c r="BK14" s="234"/>
      <c r="BL14" s="233"/>
      <c r="BM14" s="234"/>
    </row>
    <row r="15" spans="1:65" ht="21" customHeight="1">
      <c r="A15" s="114">
        <v>13</v>
      </c>
      <c r="B15" s="235">
        <f>'DATA 2021'!B150</f>
        <v>0</v>
      </c>
      <c r="C15" s="236">
        <f>'DATA 2021'!C150</f>
        <v>0</v>
      </c>
      <c r="D15" s="241">
        <f>'DATA 2021'!D150-'DATA 2021'!B150</f>
        <v>0</v>
      </c>
      <c r="E15" s="242">
        <f>'DATA 2021'!E150-'DATA 2021'!C150</f>
        <v>0</v>
      </c>
      <c r="F15" s="276">
        <f>'DATA 2021'!F150-'DATA 2021'!D150</f>
        <v>0</v>
      </c>
      <c r="G15" s="277">
        <f>'DATA 2021'!G150-'DATA 2021'!E150</f>
        <v>0</v>
      </c>
      <c r="H15" s="276">
        <f>'DATA 2021'!H150-'DATA 2021'!F150</f>
        <v>0</v>
      </c>
      <c r="I15" s="277">
        <f>'DATA 2021'!I150-'DATA 2021'!G150</f>
        <v>0</v>
      </c>
      <c r="J15" s="273">
        <f>'DATA 2021'!J150-'DATA 2021'!H150</f>
        <v>0</v>
      </c>
      <c r="K15" s="275">
        <f>'DATA 2021'!K150-'DATA 2021'!I150</f>
        <v>0</v>
      </c>
      <c r="L15" s="273">
        <f>'DATA 2021'!L150-'DATA 2021'!J150</f>
        <v>0</v>
      </c>
      <c r="M15" s="275">
        <f>'DATA 2021'!M150-'DATA 2021'!K150</f>
        <v>0</v>
      </c>
      <c r="N15" s="273">
        <f>'DATA 2021'!N150-'DATA 2021'!L150</f>
        <v>0</v>
      </c>
      <c r="O15" s="275">
        <f>'DATA 2021'!O150-'DATA 2021'!M150</f>
        <v>0</v>
      </c>
      <c r="P15" s="241">
        <f>'DATA 2021'!P150-'DATA 2021'!N150</f>
        <v>0</v>
      </c>
      <c r="Q15" s="242">
        <f>'DATA 2021'!Q150-'DATA 2021'!O150</f>
        <v>0</v>
      </c>
      <c r="R15" s="241">
        <f>'DATA 2021'!R150-'DATA 2021'!P150</f>
        <v>0</v>
      </c>
      <c r="S15" s="242">
        <f>'DATA 2021'!S150-'DATA 2021'!Q150</f>
        <v>0</v>
      </c>
      <c r="T15" s="276">
        <f>'DATA 2021'!T150-'DATA 2021'!R150</f>
        <v>0</v>
      </c>
      <c r="U15" s="277">
        <f>'DATA 2021'!U150-'DATA 2021'!S150</f>
        <v>0</v>
      </c>
      <c r="V15" s="276">
        <f>'DATA 2021'!V150-'DATA 2021'!T150</f>
        <v>0</v>
      </c>
      <c r="W15" s="277">
        <f>'DATA 2021'!W150-'DATA 2021'!U150</f>
        <v>0</v>
      </c>
      <c r="X15" s="273">
        <f>'DATA 2021'!X150-'DATA 2021'!V150</f>
        <v>0</v>
      </c>
      <c r="Y15" s="275">
        <f>'DATA 2021'!Y150-'DATA 2021'!W150</f>
        <v>0</v>
      </c>
      <c r="Z15" s="273">
        <f>'DATA 2021'!Z150-'DATA 2021'!X150</f>
        <v>0</v>
      </c>
      <c r="AA15" s="275">
        <f>'DATA 2021'!AA150-'DATA 2021'!Y150</f>
        <v>0</v>
      </c>
      <c r="AB15" s="237">
        <f>'DATA 2021'!AB150-'DATA 2021'!B150</f>
        <v>0</v>
      </c>
      <c r="AC15" s="240">
        <f>'DATA 2021'!AC150-'DATA 2021'!C150</f>
        <v>0</v>
      </c>
      <c r="AD15" s="233"/>
      <c r="AE15" s="234"/>
      <c r="AF15" s="233"/>
      <c r="AG15" s="234"/>
      <c r="AH15" s="233"/>
      <c r="AI15" s="234"/>
      <c r="AJ15" s="233"/>
      <c r="AK15" s="234"/>
      <c r="AL15" s="233"/>
      <c r="AM15" s="234"/>
      <c r="AN15" s="233"/>
      <c r="AO15" s="234"/>
      <c r="AP15" s="233"/>
      <c r="AQ15" s="234"/>
      <c r="AR15" s="233"/>
      <c r="AS15" s="234"/>
      <c r="AT15" s="233"/>
      <c r="AU15" s="234"/>
      <c r="AV15" s="233"/>
      <c r="AW15" s="234"/>
      <c r="AX15" s="233"/>
      <c r="AY15" s="234"/>
      <c r="AZ15" s="233"/>
      <c r="BA15" s="234"/>
      <c r="BB15" s="233"/>
      <c r="BC15" s="234"/>
      <c r="BD15" s="233"/>
      <c r="BE15" s="234"/>
      <c r="BF15" s="233"/>
      <c r="BG15" s="234"/>
      <c r="BH15" s="233"/>
      <c r="BI15" s="234"/>
      <c r="BJ15" s="233"/>
      <c r="BK15" s="234"/>
      <c r="BL15" s="233"/>
      <c r="BM15" s="234"/>
    </row>
    <row r="16" spans="1:65" ht="21" customHeight="1">
      <c r="A16" s="114">
        <v>14</v>
      </c>
      <c r="B16" s="235">
        <f>'DATA 2021'!B151</f>
        <v>0</v>
      </c>
      <c r="C16" s="236">
        <f>'DATA 2021'!C151</f>
        <v>0</v>
      </c>
      <c r="D16" s="241">
        <f>'DATA 2021'!D151-'DATA 2021'!B151</f>
        <v>0</v>
      </c>
      <c r="E16" s="242">
        <f>'DATA 2021'!E151-'DATA 2021'!C151</f>
        <v>0</v>
      </c>
      <c r="F16" s="276">
        <f>'DATA 2021'!F151-'DATA 2021'!D151</f>
        <v>0</v>
      </c>
      <c r="G16" s="277">
        <f>'DATA 2021'!G151-'DATA 2021'!E151</f>
        <v>0</v>
      </c>
      <c r="H16" s="276">
        <f>'DATA 2021'!H151-'DATA 2021'!F151</f>
        <v>0</v>
      </c>
      <c r="I16" s="277">
        <f>'DATA 2021'!I151-'DATA 2021'!G151</f>
        <v>0</v>
      </c>
      <c r="J16" s="273">
        <f>'DATA 2021'!J151-'DATA 2021'!H151</f>
        <v>0</v>
      </c>
      <c r="K16" s="275">
        <f>'DATA 2021'!K151-'DATA 2021'!I151</f>
        <v>0</v>
      </c>
      <c r="L16" s="273">
        <f>'DATA 2021'!L151-'DATA 2021'!J151</f>
        <v>0</v>
      </c>
      <c r="M16" s="275">
        <f>'DATA 2021'!M151-'DATA 2021'!K151</f>
        <v>0</v>
      </c>
      <c r="N16" s="273">
        <f>'DATA 2021'!N151-'DATA 2021'!L151</f>
        <v>0</v>
      </c>
      <c r="O16" s="275">
        <f>'DATA 2021'!O151-'DATA 2021'!M151</f>
        <v>0</v>
      </c>
      <c r="P16" s="241">
        <f>'DATA 2021'!P151-'DATA 2021'!N151</f>
        <v>0</v>
      </c>
      <c r="Q16" s="242">
        <f>'DATA 2021'!Q151-'DATA 2021'!O151</f>
        <v>0</v>
      </c>
      <c r="R16" s="241">
        <f>'DATA 2021'!R151-'DATA 2021'!P151</f>
        <v>0</v>
      </c>
      <c r="S16" s="242">
        <f>'DATA 2021'!S151-'DATA 2021'!Q151</f>
        <v>0</v>
      </c>
      <c r="T16" s="276">
        <f>'DATA 2021'!T151-'DATA 2021'!R151</f>
        <v>0</v>
      </c>
      <c r="U16" s="277">
        <f>'DATA 2021'!U151-'DATA 2021'!S151</f>
        <v>0</v>
      </c>
      <c r="V16" s="276">
        <f>'DATA 2021'!V151-'DATA 2021'!T151</f>
        <v>0</v>
      </c>
      <c r="W16" s="277">
        <f>'DATA 2021'!W151-'DATA 2021'!U151</f>
        <v>0</v>
      </c>
      <c r="X16" s="273">
        <f>'DATA 2021'!X151-'DATA 2021'!V151</f>
        <v>0</v>
      </c>
      <c r="Y16" s="275">
        <f>'DATA 2021'!Y151-'DATA 2021'!W151</f>
        <v>0</v>
      </c>
      <c r="Z16" s="273">
        <f>'DATA 2021'!Z151-'DATA 2021'!X151</f>
        <v>0</v>
      </c>
      <c r="AA16" s="275">
        <f>'DATA 2021'!AA151-'DATA 2021'!Y151</f>
        <v>0</v>
      </c>
      <c r="AB16" s="273">
        <f>'DATA 2021'!AB151-'DATA 2021'!Z151</f>
        <v>0</v>
      </c>
      <c r="AC16" s="275">
        <f>'DATA 2021'!AC151-'DATA 2021'!AA151</f>
        <v>0</v>
      </c>
      <c r="AD16" s="237">
        <f>'DATA 2021'!AD151-'DATA 2021'!B151</f>
        <v>0</v>
      </c>
      <c r="AE16" s="240">
        <f>'DATA 2021'!AE151-'DATA 2021'!C151</f>
        <v>0</v>
      </c>
      <c r="AF16" s="233"/>
      <c r="AG16" s="234"/>
      <c r="AH16" s="233"/>
      <c r="AI16" s="234"/>
      <c r="AJ16" s="233"/>
      <c r="AK16" s="234"/>
      <c r="AL16" s="233"/>
      <c r="AM16" s="234"/>
      <c r="AN16" s="233"/>
      <c r="AO16" s="234"/>
      <c r="AP16" s="233"/>
      <c r="AQ16" s="234"/>
      <c r="AR16" s="233"/>
      <c r="AS16" s="234"/>
      <c r="AT16" s="233"/>
      <c r="AU16" s="234"/>
      <c r="AV16" s="233"/>
      <c r="AW16" s="234"/>
      <c r="AX16" s="233"/>
      <c r="AY16" s="234"/>
      <c r="AZ16" s="233"/>
      <c r="BA16" s="234"/>
      <c r="BB16" s="233"/>
      <c r="BC16" s="234"/>
      <c r="BD16" s="233"/>
      <c r="BE16" s="234"/>
      <c r="BF16" s="233"/>
      <c r="BG16" s="234"/>
      <c r="BH16" s="233"/>
      <c r="BI16" s="234"/>
      <c r="BJ16" s="233"/>
      <c r="BK16" s="234"/>
      <c r="BL16" s="233"/>
      <c r="BM16" s="234"/>
    </row>
    <row r="17" spans="1:65" ht="21" customHeight="1">
      <c r="A17" s="114">
        <v>15</v>
      </c>
      <c r="B17" s="235">
        <f>'DATA 2021'!B152</f>
        <v>0</v>
      </c>
      <c r="C17" s="236">
        <f>'DATA 2021'!C152</f>
        <v>0</v>
      </c>
      <c r="D17" s="241">
        <f>'DATA 2021'!D152-'DATA 2021'!B152</f>
        <v>0</v>
      </c>
      <c r="E17" s="242">
        <f>'DATA 2021'!E152-'DATA 2021'!C152</f>
        <v>0</v>
      </c>
      <c r="F17" s="276">
        <f>'DATA 2021'!F152-'DATA 2021'!D152</f>
        <v>0</v>
      </c>
      <c r="G17" s="277">
        <f>'DATA 2021'!G152-'DATA 2021'!E152</f>
        <v>0</v>
      </c>
      <c r="H17" s="276">
        <f>'DATA 2021'!H152-'DATA 2021'!F152</f>
        <v>0</v>
      </c>
      <c r="I17" s="277">
        <f>'DATA 2021'!I152-'DATA 2021'!G152</f>
        <v>0</v>
      </c>
      <c r="J17" s="273">
        <f>'DATA 2021'!J152-'DATA 2021'!H152</f>
        <v>0</v>
      </c>
      <c r="K17" s="275">
        <f>'DATA 2021'!K152-'DATA 2021'!I152</f>
        <v>0</v>
      </c>
      <c r="L17" s="273">
        <f>'DATA 2021'!L152-'DATA 2021'!J152</f>
        <v>0</v>
      </c>
      <c r="M17" s="275">
        <f>'DATA 2021'!M152-'DATA 2021'!K152</f>
        <v>0</v>
      </c>
      <c r="N17" s="273">
        <f>'DATA 2021'!N152-'DATA 2021'!L152</f>
        <v>0</v>
      </c>
      <c r="O17" s="275">
        <f>'DATA 2021'!O152-'DATA 2021'!M152</f>
        <v>0</v>
      </c>
      <c r="P17" s="241">
        <f>'DATA 2021'!P152-'DATA 2021'!N152</f>
        <v>0</v>
      </c>
      <c r="Q17" s="242">
        <f>'DATA 2021'!Q152-'DATA 2021'!O152</f>
        <v>0</v>
      </c>
      <c r="R17" s="241">
        <f>'DATA 2021'!R152-'DATA 2021'!P152</f>
        <v>0</v>
      </c>
      <c r="S17" s="242">
        <f>'DATA 2021'!S152-'DATA 2021'!Q152</f>
        <v>0</v>
      </c>
      <c r="T17" s="276">
        <f>'DATA 2021'!T152-'DATA 2021'!R152</f>
        <v>0</v>
      </c>
      <c r="U17" s="277">
        <f>'DATA 2021'!U152-'DATA 2021'!S152</f>
        <v>0</v>
      </c>
      <c r="V17" s="276">
        <f>'DATA 2021'!V152-'DATA 2021'!T152</f>
        <v>0</v>
      </c>
      <c r="W17" s="277">
        <f>'DATA 2021'!W152-'DATA 2021'!U152</f>
        <v>0</v>
      </c>
      <c r="X17" s="273">
        <f>'DATA 2021'!X152-'DATA 2021'!V152</f>
        <v>0</v>
      </c>
      <c r="Y17" s="275">
        <f>'DATA 2021'!Y152-'DATA 2021'!W152</f>
        <v>0</v>
      </c>
      <c r="Z17" s="273">
        <f>'DATA 2021'!Z152-'DATA 2021'!X152</f>
        <v>0</v>
      </c>
      <c r="AA17" s="275">
        <f>'DATA 2021'!AA152-'DATA 2021'!Y152</f>
        <v>0</v>
      </c>
      <c r="AB17" s="273">
        <f>'DATA 2021'!AB152-'DATA 2021'!Z152</f>
        <v>0</v>
      </c>
      <c r="AC17" s="275">
        <f>'DATA 2021'!AC152-'DATA 2021'!AA152</f>
        <v>0</v>
      </c>
      <c r="AD17" s="241">
        <f>'DATA 2021'!AD152-'DATA 2021'!AB152</f>
        <v>0</v>
      </c>
      <c r="AE17" s="242">
        <f>'DATA 2021'!AE152-'DATA 2021'!AC152</f>
        <v>0</v>
      </c>
      <c r="AF17" s="237">
        <f>'DATA 2021'!AF152-'DATA 2021'!B152</f>
        <v>0</v>
      </c>
      <c r="AG17" s="240">
        <f>'DATA 2021'!AG152-'DATA 2021'!C152</f>
        <v>0</v>
      </c>
      <c r="AH17" s="233"/>
      <c r="AI17" s="234"/>
      <c r="AJ17" s="233"/>
      <c r="AK17" s="234"/>
      <c r="AL17" s="233"/>
      <c r="AM17" s="234"/>
      <c r="AN17" s="233"/>
      <c r="AO17" s="234"/>
      <c r="AP17" s="233"/>
      <c r="AQ17" s="234"/>
      <c r="AR17" s="233"/>
      <c r="AS17" s="234"/>
      <c r="AT17" s="233"/>
      <c r="AU17" s="234"/>
      <c r="AV17" s="233"/>
      <c r="AW17" s="234"/>
      <c r="AX17" s="233"/>
      <c r="AY17" s="234"/>
      <c r="AZ17" s="233"/>
      <c r="BA17" s="234"/>
      <c r="BB17" s="233"/>
      <c r="BC17" s="234"/>
      <c r="BD17" s="233"/>
      <c r="BE17" s="234"/>
      <c r="BF17" s="233"/>
      <c r="BG17" s="234"/>
      <c r="BH17" s="233"/>
      <c r="BI17" s="234"/>
      <c r="BJ17" s="233"/>
      <c r="BK17" s="234"/>
      <c r="BL17" s="233"/>
      <c r="BM17" s="234"/>
    </row>
    <row r="18" spans="1:65" ht="21" customHeight="1">
      <c r="A18" s="114">
        <v>16</v>
      </c>
      <c r="B18" s="235">
        <f>'DATA 2021'!B153</f>
        <v>0</v>
      </c>
      <c r="C18" s="236">
        <f>'DATA 2021'!C153</f>
        <v>0</v>
      </c>
      <c r="D18" s="241">
        <f>'DATA 2021'!D153-'DATA 2021'!B153</f>
        <v>0</v>
      </c>
      <c r="E18" s="242">
        <f>'DATA 2021'!E153-'DATA 2021'!C153</f>
        <v>0</v>
      </c>
      <c r="F18" s="276">
        <f>'DATA 2021'!F153-'DATA 2021'!D153</f>
        <v>0</v>
      </c>
      <c r="G18" s="277">
        <f>'DATA 2021'!G153-'DATA 2021'!E153</f>
        <v>0</v>
      </c>
      <c r="H18" s="276">
        <f>'DATA 2021'!H153-'DATA 2021'!F153</f>
        <v>0</v>
      </c>
      <c r="I18" s="277">
        <f>'DATA 2021'!I153-'DATA 2021'!G153</f>
        <v>0</v>
      </c>
      <c r="J18" s="273">
        <f>'DATA 2021'!J153-'DATA 2021'!H153</f>
        <v>0</v>
      </c>
      <c r="K18" s="275">
        <f>'DATA 2021'!K153-'DATA 2021'!I153</f>
        <v>0</v>
      </c>
      <c r="L18" s="273">
        <f>'DATA 2021'!L153-'DATA 2021'!J153</f>
        <v>0</v>
      </c>
      <c r="M18" s="275">
        <f>'DATA 2021'!M153-'DATA 2021'!K153</f>
        <v>0</v>
      </c>
      <c r="N18" s="273">
        <f>'DATA 2021'!N153-'DATA 2021'!L153</f>
        <v>0</v>
      </c>
      <c r="O18" s="275">
        <f>'DATA 2021'!O153-'DATA 2021'!M153</f>
        <v>0</v>
      </c>
      <c r="P18" s="241">
        <f>'DATA 2021'!P153-'DATA 2021'!N153</f>
        <v>0</v>
      </c>
      <c r="Q18" s="242">
        <f>'DATA 2021'!Q153-'DATA 2021'!O153</f>
        <v>0</v>
      </c>
      <c r="R18" s="241">
        <f>'DATA 2021'!R153-'DATA 2021'!P153</f>
        <v>0</v>
      </c>
      <c r="S18" s="242">
        <f>'DATA 2021'!S153-'DATA 2021'!Q153</f>
        <v>0</v>
      </c>
      <c r="T18" s="276">
        <f>'DATA 2021'!T153-'DATA 2021'!R153</f>
        <v>0</v>
      </c>
      <c r="U18" s="277">
        <f>'DATA 2021'!U153-'DATA 2021'!S153</f>
        <v>0</v>
      </c>
      <c r="V18" s="276">
        <f>'DATA 2021'!V153-'DATA 2021'!T153</f>
        <v>0</v>
      </c>
      <c r="W18" s="277">
        <f>'DATA 2021'!W153-'DATA 2021'!U153</f>
        <v>0</v>
      </c>
      <c r="X18" s="273">
        <f>'DATA 2021'!X153-'DATA 2021'!V153</f>
        <v>0</v>
      </c>
      <c r="Y18" s="275">
        <f>'DATA 2021'!Y153-'DATA 2021'!W153</f>
        <v>0</v>
      </c>
      <c r="Z18" s="273">
        <f>'DATA 2021'!Z153-'DATA 2021'!X153</f>
        <v>0</v>
      </c>
      <c r="AA18" s="275">
        <f>'DATA 2021'!AA153-'DATA 2021'!Y153</f>
        <v>0</v>
      </c>
      <c r="AB18" s="273">
        <f>'DATA 2021'!AB153-'DATA 2021'!Z153</f>
        <v>0</v>
      </c>
      <c r="AC18" s="275">
        <f>'DATA 2021'!AC153-'DATA 2021'!AA153</f>
        <v>0</v>
      </c>
      <c r="AD18" s="241">
        <f>'DATA 2021'!AD153-'DATA 2021'!AB153</f>
        <v>0</v>
      </c>
      <c r="AE18" s="242">
        <f>'DATA 2021'!AE153-'DATA 2021'!AC153</f>
        <v>0</v>
      </c>
      <c r="AF18" s="241">
        <f>'DATA 2021'!AF153-'DATA 2021'!AD153</f>
        <v>0</v>
      </c>
      <c r="AG18" s="242">
        <f>'DATA 2021'!AG153-'DATA 2021'!AE153</f>
        <v>0</v>
      </c>
      <c r="AH18" s="237">
        <f>'DATA 2021'!AH153-'DATA 2021'!B153</f>
        <v>0</v>
      </c>
      <c r="AI18" s="240">
        <f>'DATA 2021'!AI153-'DATA 2021'!C153</f>
        <v>0</v>
      </c>
      <c r="AJ18" s="233"/>
      <c r="AK18" s="234"/>
      <c r="AL18" s="233"/>
      <c r="AM18" s="234"/>
      <c r="AN18" s="233"/>
      <c r="AO18" s="234"/>
      <c r="AP18" s="233"/>
      <c r="AQ18" s="234"/>
      <c r="AR18" s="233"/>
      <c r="AS18" s="234"/>
      <c r="AT18" s="233"/>
      <c r="AU18" s="234"/>
      <c r="AV18" s="233"/>
      <c r="AW18" s="234"/>
      <c r="AX18" s="233"/>
      <c r="AY18" s="234"/>
      <c r="AZ18" s="233"/>
      <c r="BA18" s="234"/>
      <c r="BB18" s="233"/>
      <c r="BC18" s="234"/>
      <c r="BD18" s="233"/>
      <c r="BE18" s="234"/>
      <c r="BF18" s="233"/>
      <c r="BG18" s="234"/>
      <c r="BH18" s="233"/>
      <c r="BI18" s="234"/>
      <c r="BJ18" s="233"/>
      <c r="BK18" s="234"/>
      <c r="BL18" s="233"/>
      <c r="BM18" s="234"/>
    </row>
    <row r="19" spans="1:65" ht="21" customHeight="1">
      <c r="A19" s="114">
        <v>17</v>
      </c>
      <c r="B19" s="235">
        <f>'DATA 2021'!B154</f>
        <v>0</v>
      </c>
      <c r="C19" s="236">
        <f>'DATA 2021'!C154</f>
        <v>0</v>
      </c>
      <c r="D19" s="241">
        <f>'DATA 2021'!D154-'DATA 2021'!B154</f>
        <v>0</v>
      </c>
      <c r="E19" s="242">
        <f>'DATA 2021'!E154-'DATA 2021'!C154</f>
        <v>0</v>
      </c>
      <c r="F19" s="276">
        <f>'DATA 2021'!F154-'DATA 2021'!D154</f>
        <v>0</v>
      </c>
      <c r="G19" s="277">
        <f>'DATA 2021'!G154-'DATA 2021'!E154</f>
        <v>0</v>
      </c>
      <c r="H19" s="276">
        <f>'DATA 2021'!H154-'DATA 2021'!F154</f>
        <v>0</v>
      </c>
      <c r="I19" s="277">
        <f>'DATA 2021'!I154-'DATA 2021'!G154</f>
        <v>0</v>
      </c>
      <c r="J19" s="273">
        <f>'DATA 2021'!J154-'DATA 2021'!H154</f>
        <v>0</v>
      </c>
      <c r="K19" s="275">
        <f>'DATA 2021'!K154-'DATA 2021'!I154</f>
        <v>0</v>
      </c>
      <c r="L19" s="273">
        <f>'DATA 2021'!L154-'DATA 2021'!J154</f>
        <v>0</v>
      </c>
      <c r="M19" s="275">
        <f>'DATA 2021'!M154-'DATA 2021'!K154</f>
        <v>0</v>
      </c>
      <c r="N19" s="273">
        <f>'DATA 2021'!N154-'DATA 2021'!L154</f>
        <v>0</v>
      </c>
      <c r="O19" s="275">
        <f>'DATA 2021'!O154-'DATA 2021'!M154</f>
        <v>0</v>
      </c>
      <c r="P19" s="241">
        <f>'DATA 2021'!P154-'DATA 2021'!N154</f>
        <v>0</v>
      </c>
      <c r="Q19" s="242">
        <f>'DATA 2021'!Q154-'DATA 2021'!O154</f>
        <v>0</v>
      </c>
      <c r="R19" s="241">
        <f>'DATA 2021'!R154-'DATA 2021'!P154</f>
        <v>0</v>
      </c>
      <c r="S19" s="242">
        <f>'DATA 2021'!S154-'DATA 2021'!Q154</f>
        <v>0</v>
      </c>
      <c r="T19" s="276">
        <f>'DATA 2021'!T154-'DATA 2021'!R154</f>
        <v>0</v>
      </c>
      <c r="U19" s="277">
        <f>'DATA 2021'!U154-'DATA 2021'!S154</f>
        <v>0</v>
      </c>
      <c r="V19" s="276">
        <f>'DATA 2021'!V154-'DATA 2021'!T154</f>
        <v>0</v>
      </c>
      <c r="W19" s="277">
        <f>'DATA 2021'!W154-'DATA 2021'!U154</f>
        <v>0</v>
      </c>
      <c r="X19" s="273">
        <f>'DATA 2021'!X154-'DATA 2021'!V154</f>
        <v>0</v>
      </c>
      <c r="Y19" s="275">
        <f>'DATA 2021'!Y154-'DATA 2021'!W154</f>
        <v>0</v>
      </c>
      <c r="Z19" s="273">
        <f>'DATA 2021'!Z154-'DATA 2021'!X154</f>
        <v>0</v>
      </c>
      <c r="AA19" s="275">
        <f>'DATA 2021'!AA154-'DATA 2021'!Y154</f>
        <v>0</v>
      </c>
      <c r="AB19" s="273">
        <f>'DATA 2021'!AB154-'DATA 2021'!Z154</f>
        <v>0</v>
      </c>
      <c r="AC19" s="275">
        <f>'DATA 2021'!AC154-'DATA 2021'!AA154</f>
        <v>0</v>
      </c>
      <c r="AD19" s="241">
        <f>'DATA 2021'!AD154-'DATA 2021'!AB154</f>
        <v>0</v>
      </c>
      <c r="AE19" s="242">
        <f>'DATA 2021'!AE154-'DATA 2021'!AC154</f>
        <v>0</v>
      </c>
      <c r="AF19" s="241">
        <f>'DATA 2021'!AF154-'DATA 2021'!AD154</f>
        <v>0</v>
      </c>
      <c r="AG19" s="242">
        <f>'DATA 2021'!AG154-'DATA 2021'!AE154</f>
        <v>0</v>
      </c>
      <c r="AH19" s="276">
        <f>'DATA 2021'!AH154-'DATA 2021'!AF154</f>
        <v>0</v>
      </c>
      <c r="AI19" s="277">
        <f>'DATA 2021'!AI154-'DATA 2021'!AG154</f>
        <v>0</v>
      </c>
      <c r="AJ19" s="237">
        <f>'DATA 2021'!AJ154-'DATA 2021'!B154</f>
        <v>0</v>
      </c>
      <c r="AK19" s="240">
        <f>'DATA 2021'!AK154-'DATA 2021'!C154</f>
        <v>0</v>
      </c>
      <c r="AL19" s="233"/>
      <c r="AM19" s="234"/>
      <c r="AN19" s="233"/>
      <c r="AO19" s="234"/>
      <c r="AP19" s="233"/>
      <c r="AQ19" s="234"/>
      <c r="AR19" s="233"/>
      <c r="AS19" s="234"/>
      <c r="AT19" s="233"/>
      <c r="AU19" s="234"/>
      <c r="AV19" s="233"/>
      <c r="AW19" s="234"/>
      <c r="AX19" s="233"/>
      <c r="AY19" s="234"/>
      <c r="AZ19" s="233"/>
      <c r="BA19" s="234"/>
      <c r="BB19" s="233"/>
      <c r="BC19" s="234"/>
      <c r="BD19" s="233"/>
      <c r="BE19" s="234"/>
      <c r="BF19" s="233"/>
      <c r="BG19" s="234"/>
      <c r="BH19" s="233"/>
      <c r="BI19" s="234"/>
      <c r="BJ19" s="233"/>
      <c r="BK19" s="234"/>
      <c r="BL19" s="233"/>
      <c r="BM19" s="234"/>
    </row>
    <row r="20" spans="1:65" ht="21" customHeight="1">
      <c r="A20" s="114">
        <v>18</v>
      </c>
      <c r="B20" s="235">
        <f>'DATA 2021'!B155</f>
        <v>0</v>
      </c>
      <c r="C20" s="236">
        <f>'DATA 2021'!C155</f>
        <v>0</v>
      </c>
      <c r="D20" s="241">
        <f>'DATA 2021'!D155-'DATA 2021'!B155</f>
        <v>0</v>
      </c>
      <c r="E20" s="242">
        <f>'DATA 2021'!E155-'DATA 2021'!C155</f>
        <v>0</v>
      </c>
      <c r="F20" s="276">
        <f>'DATA 2021'!F155-'DATA 2021'!D155</f>
        <v>0</v>
      </c>
      <c r="G20" s="277">
        <f>'DATA 2021'!G155-'DATA 2021'!E155</f>
        <v>0</v>
      </c>
      <c r="H20" s="276">
        <f>'DATA 2021'!H155-'DATA 2021'!F155</f>
        <v>0</v>
      </c>
      <c r="I20" s="277">
        <f>'DATA 2021'!I155-'DATA 2021'!G155</f>
        <v>0</v>
      </c>
      <c r="J20" s="273">
        <f>'DATA 2021'!J155-'DATA 2021'!H155</f>
        <v>0</v>
      </c>
      <c r="K20" s="275">
        <f>'DATA 2021'!K155-'DATA 2021'!I155</f>
        <v>0</v>
      </c>
      <c r="L20" s="273">
        <f>'DATA 2021'!L155-'DATA 2021'!J155</f>
        <v>0</v>
      </c>
      <c r="M20" s="275">
        <f>'DATA 2021'!M155-'DATA 2021'!K155</f>
        <v>0</v>
      </c>
      <c r="N20" s="273">
        <f>'DATA 2021'!N155-'DATA 2021'!L155</f>
        <v>0</v>
      </c>
      <c r="O20" s="275">
        <f>'DATA 2021'!O155-'DATA 2021'!M155</f>
        <v>0</v>
      </c>
      <c r="P20" s="241">
        <f>'DATA 2021'!P155-'DATA 2021'!N155</f>
        <v>0</v>
      </c>
      <c r="Q20" s="242">
        <f>'DATA 2021'!Q155-'DATA 2021'!O155</f>
        <v>0</v>
      </c>
      <c r="R20" s="241">
        <f>'DATA 2021'!R155-'DATA 2021'!P155</f>
        <v>0</v>
      </c>
      <c r="S20" s="242">
        <f>'DATA 2021'!S155-'DATA 2021'!Q155</f>
        <v>0</v>
      </c>
      <c r="T20" s="276">
        <f>'DATA 2021'!T155-'DATA 2021'!R155</f>
        <v>0</v>
      </c>
      <c r="U20" s="277">
        <f>'DATA 2021'!U155-'DATA 2021'!S155</f>
        <v>0</v>
      </c>
      <c r="V20" s="276">
        <f>'DATA 2021'!V155-'DATA 2021'!T155</f>
        <v>0</v>
      </c>
      <c r="W20" s="277">
        <f>'DATA 2021'!W155-'DATA 2021'!U155</f>
        <v>0</v>
      </c>
      <c r="X20" s="273">
        <f>'DATA 2021'!X155-'DATA 2021'!V155</f>
        <v>0</v>
      </c>
      <c r="Y20" s="275">
        <f>'DATA 2021'!Y155-'DATA 2021'!W155</f>
        <v>0</v>
      </c>
      <c r="Z20" s="273">
        <f>'DATA 2021'!Z155-'DATA 2021'!X155</f>
        <v>0</v>
      </c>
      <c r="AA20" s="275">
        <f>'DATA 2021'!AA155-'DATA 2021'!Y155</f>
        <v>0</v>
      </c>
      <c r="AB20" s="273">
        <f>'DATA 2021'!AB155-'DATA 2021'!Z155</f>
        <v>0</v>
      </c>
      <c r="AC20" s="275">
        <f>'DATA 2021'!AC155-'DATA 2021'!AA155</f>
        <v>0</v>
      </c>
      <c r="AD20" s="241">
        <f>'DATA 2021'!AD155-'DATA 2021'!AB155</f>
        <v>0</v>
      </c>
      <c r="AE20" s="242">
        <f>'DATA 2021'!AE155-'DATA 2021'!AC155</f>
        <v>0</v>
      </c>
      <c r="AF20" s="241">
        <f>'DATA 2021'!AF155-'DATA 2021'!AD155</f>
        <v>0</v>
      </c>
      <c r="AG20" s="242">
        <f>'DATA 2021'!AG155-'DATA 2021'!AE155</f>
        <v>0</v>
      </c>
      <c r="AH20" s="276">
        <f>'DATA 2021'!AH155-'DATA 2021'!AF155</f>
        <v>0</v>
      </c>
      <c r="AI20" s="277">
        <f>'DATA 2021'!AI155-'DATA 2021'!AG155</f>
        <v>0</v>
      </c>
      <c r="AJ20" s="276">
        <f>'DATA 2021'!AJ155-'DATA 2021'!AH155</f>
        <v>0</v>
      </c>
      <c r="AK20" s="277">
        <f>'DATA 2021'!AK155-'DATA 2021'!AI155</f>
        <v>0</v>
      </c>
      <c r="AL20" s="237">
        <f>'DATA 2021'!AL155-'DATA 2021'!B155</f>
        <v>0</v>
      </c>
      <c r="AM20" s="240">
        <f>'DATA 2021'!AM155-'DATA 2021'!C155</f>
        <v>0</v>
      </c>
      <c r="AN20" s="233"/>
      <c r="AO20" s="234"/>
      <c r="AP20" s="233"/>
      <c r="AQ20" s="234"/>
      <c r="AR20" s="233"/>
      <c r="AS20" s="234"/>
      <c r="AT20" s="233"/>
      <c r="AU20" s="234"/>
      <c r="AV20" s="233"/>
      <c r="AW20" s="234"/>
      <c r="AX20" s="233"/>
      <c r="AY20" s="234"/>
      <c r="AZ20" s="233"/>
      <c r="BA20" s="234"/>
      <c r="BB20" s="233"/>
      <c r="BC20" s="234"/>
      <c r="BD20" s="233"/>
      <c r="BE20" s="234"/>
      <c r="BF20" s="233"/>
      <c r="BG20" s="234"/>
      <c r="BH20" s="233"/>
      <c r="BI20" s="234"/>
      <c r="BJ20" s="233"/>
      <c r="BK20" s="234"/>
      <c r="BL20" s="233"/>
      <c r="BM20" s="234"/>
    </row>
    <row r="21" spans="1:65" ht="21" customHeight="1">
      <c r="A21" s="114">
        <v>19</v>
      </c>
      <c r="B21" s="235">
        <f>'DATA 2021'!B156</f>
        <v>0</v>
      </c>
      <c r="C21" s="236">
        <f>'DATA 2021'!C156</f>
        <v>0</v>
      </c>
      <c r="D21" s="241">
        <f>'DATA 2021'!D156-'DATA 2021'!B156</f>
        <v>0</v>
      </c>
      <c r="E21" s="242">
        <f>'DATA 2021'!E156-'DATA 2021'!C156</f>
        <v>0</v>
      </c>
      <c r="F21" s="276">
        <f>'DATA 2021'!F156-'DATA 2021'!D156</f>
        <v>0</v>
      </c>
      <c r="G21" s="277">
        <f>'DATA 2021'!G156-'DATA 2021'!E156</f>
        <v>0</v>
      </c>
      <c r="H21" s="276">
        <f>'DATA 2021'!H156-'DATA 2021'!F156</f>
        <v>0</v>
      </c>
      <c r="I21" s="277">
        <f>'DATA 2021'!I156-'DATA 2021'!G156</f>
        <v>0</v>
      </c>
      <c r="J21" s="273">
        <f>'DATA 2021'!J156-'DATA 2021'!H156</f>
        <v>0</v>
      </c>
      <c r="K21" s="275">
        <f>'DATA 2021'!K156-'DATA 2021'!I156</f>
        <v>0</v>
      </c>
      <c r="L21" s="273">
        <f>'DATA 2021'!L156-'DATA 2021'!J156</f>
        <v>0</v>
      </c>
      <c r="M21" s="275">
        <f>'DATA 2021'!M156-'DATA 2021'!K156</f>
        <v>0</v>
      </c>
      <c r="N21" s="273">
        <f>'DATA 2021'!N156-'DATA 2021'!L156</f>
        <v>0</v>
      </c>
      <c r="O21" s="275">
        <f>'DATA 2021'!O156-'DATA 2021'!M156</f>
        <v>0</v>
      </c>
      <c r="P21" s="241">
        <f>'DATA 2021'!P156-'DATA 2021'!N156</f>
        <v>0</v>
      </c>
      <c r="Q21" s="242">
        <f>'DATA 2021'!Q156-'DATA 2021'!O156</f>
        <v>0</v>
      </c>
      <c r="R21" s="241">
        <f>'DATA 2021'!R156-'DATA 2021'!P156</f>
        <v>0</v>
      </c>
      <c r="S21" s="242">
        <f>'DATA 2021'!S156-'DATA 2021'!Q156</f>
        <v>0</v>
      </c>
      <c r="T21" s="276">
        <f>'DATA 2021'!T156-'DATA 2021'!R156</f>
        <v>0</v>
      </c>
      <c r="U21" s="277">
        <f>'DATA 2021'!U156-'DATA 2021'!S156</f>
        <v>0</v>
      </c>
      <c r="V21" s="276">
        <f>'DATA 2021'!V156-'DATA 2021'!T156</f>
        <v>0</v>
      </c>
      <c r="W21" s="277">
        <f>'DATA 2021'!W156-'DATA 2021'!U156</f>
        <v>0</v>
      </c>
      <c r="X21" s="273">
        <f>'DATA 2021'!X156-'DATA 2021'!V156</f>
        <v>0</v>
      </c>
      <c r="Y21" s="275">
        <f>'DATA 2021'!Y156-'DATA 2021'!W156</f>
        <v>0</v>
      </c>
      <c r="Z21" s="273">
        <f>'DATA 2021'!Z156-'DATA 2021'!X156</f>
        <v>0</v>
      </c>
      <c r="AA21" s="275">
        <f>'DATA 2021'!AA156-'DATA 2021'!Y156</f>
        <v>0</v>
      </c>
      <c r="AB21" s="273">
        <f>'DATA 2021'!AB156-'DATA 2021'!Z156</f>
        <v>0</v>
      </c>
      <c r="AC21" s="275">
        <f>'DATA 2021'!AC156-'DATA 2021'!AA156</f>
        <v>0</v>
      </c>
      <c r="AD21" s="241">
        <f>'DATA 2021'!AD156-'DATA 2021'!AB156</f>
        <v>0</v>
      </c>
      <c r="AE21" s="242">
        <f>'DATA 2021'!AE156-'DATA 2021'!AC156</f>
        <v>0</v>
      </c>
      <c r="AF21" s="241">
        <f>'DATA 2021'!AF156-'DATA 2021'!AD156</f>
        <v>0</v>
      </c>
      <c r="AG21" s="242">
        <f>'DATA 2021'!AG156-'DATA 2021'!AE156</f>
        <v>0</v>
      </c>
      <c r="AH21" s="276">
        <f>'DATA 2021'!AH156-'DATA 2021'!AF156</f>
        <v>0</v>
      </c>
      <c r="AI21" s="277">
        <f>'DATA 2021'!AI156-'DATA 2021'!AG156</f>
        <v>0</v>
      </c>
      <c r="AJ21" s="276">
        <f>'DATA 2021'!AJ156-'DATA 2021'!AH156</f>
        <v>0</v>
      </c>
      <c r="AK21" s="277">
        <f>'DATA 2021'!AK156-'DATA 2021'!AI156</f>
        <v>0</v>
      </c>
      <c r="AL21" s="273">
        <f>'DATA 2021'!AL156-'DATA 2021'!AJ156</f>
        <v>0</v>
      </c>
      <c r="AM21" s="275">
        <f>'DATA 2021'!AM156-'DATA 2021'!AK156</f>
        <v>0</v>
      </c>
      <c r="AN21" s="237">
        <f>'DATA 2021'!AN156-'DATA 2021'!B156</f>
        <v>0</v>
      </c>
      <c r="AO21" s="240">
        <f>'DATA 2021'!AO156-'DATA 2021'!C156</f>
        <v>0</v>
      </c>
      <c r="AP21" s="233"/>
      <c r="AQ21" s="234"/>
      <c r="AR21" s="233"/>
      <c r="AS21" s="234"/>
      <c r="AT21" s="233"/>
      <c r="AU21" s="234"/>
      <c r="AV21" s="233"/>
      <c r="AW21" s="234"/>
      <c r="AX21" s="233"/>
      <c r="AY21" s="234"/>
      <c r="AZ21" s="233"/>
      <c r="BA21" s="234"/>
      <c r="BB21" s="233"/>
      <c r="BC21" s="234"/>
      <c r="BD21" s="233"/>
      <c r="BE21" s="234"/>
      <c r="BF21" s="233"/>
      <c r="BG21" s="234"/>
      <c r="BH21" s="233"/>
      <c r="BI21" s="234"/>
      <c r="BJ21" s="233"/>
      <c r="BK21" s="234"/>
      <c r="BL21" s="233"/>
      <c r="BM21" s="234"/>
    </row>
    <row r="22" spans="1:65" ht="21" customHeight="1">
      <c r="A22" s="114">
        <v>20</v>
      </c>
      <c r="B22" s="235">
        <f>'DATA 2021'!B157</f>
        <v>0</v>
      </c>
      <c r="C22" s="236">
        <f>'DATA 2021'!C157</f>
        <v>0</v>
      </c>
      <c r="D22" s="241">
        <f>'DATA 2021'!D157-'DATA 2021'!B157</f>
        <v>0</v>
      </c>
      <c r="E22" s="242">
        <f>'DATA 2021'!E157-'DATA 2021'!C157</f>
        <v>0</v>
      </c>
      <c r="F22" s="276">
        <f>'DATA 2021'!F157-'DATA 2021'!D157</f>
        <v>0</v>
      </c>
      <c r="G22" s="277">
        <f>'DATA 2021'!G157-'DATA 2021'!E157</f>
        <v>0</v>
      </c>
      <c r="H22" s="276">
        <f>'DATA 2021'!H157-'DATA 2021'!F157</f>
        <v>0</v>
      </c>
      <c r="I22" s="277">
        <f>'DATA 2021'!I157-'DATA 2021'!G157</f>
        <v>0</v>
      </c>
      <c r="J22" s="273">
        <f>'DATA 2021'!J157-'DATA 2021'!H157</f>
        <v>0</v>
      </c>
      <c r="K22" s="275">
        <f>'DATA 2021'!K157-'DATA 2021'!I157</f>
        <v>0</v>
      </c>
      <c r="L22" s="273">
        <f>'DATA 2021'!L157-'DATA 2021'!J157</f>
        <v>0</v>
      </c>
      <c r="M22" s="275">
        <f>'DATA 2021'!M157-'DATA 2021'!K157</f>
        <v>0</v>
      </c>
      <c r="N22" s="273">
        <f>'DATA 2021'!N157-'DATA 2021'!L157</f>
        <v>0</v>
      </c>
      <c r="O22" s="275">
        <f>'DATA 2021'!O157-'DATA 2021'!M157</f>
        <v>0</v>
      </c>
      <c r="P22" s="241">
        <f>'DATA 2021'!P157-'DATA 2021'!N157</f>
        <v>0</v>
      </c>
      <c r="Q22" s="242">
        <f>'DATA 2021'!Q157-'DATA 2021'!O157</f>
        <v>0</v>
      </c>
      <c r="R22" s="241">
        <f>'DATA 2021'!R157-'DATA 2021'!P157</f>
        <v>0</v>
      </c>
      <c r="S22" s="242">
        <f>'DATA 2021'!S157-'DATA 2021'!Q157</f>
        <v>0</v>
      </c>
      <c r="T22" s="276">
        <f>'DATA 2021'!T157-'DATA 2021'!R157</f>
        <v>0</v>
      </c>
      <c r="U22" s="277">
        <f>'DATA 2021'!U157-'DATA 2021'!S157</f>
        <v>0</v>
      </c>
      <c r="V22" s="276">
        <f>'DATA 2021'!V157-'DATA 2021'!T157</f>
        <v>0</v>
      </c>
      <c r="W22" s="277">
        <f>'DATA 2021'!W157-'DATA 2021'!U157</f>
        <v>0</v>
      </c>
      <c r="X22" s="273">
        <f>'DATA 2021'!X157-'DATA 2021'!V157</f>
        <v>0</v>
      </c>
      <c r="Y22" s="275">
        <f>'DATA 2021'!Y157-'DATA 2021'!W157</f>
        <v>0</v>
      </c>
      <c r="Z22" s="273">
        <f>'DATA 2021'!Z157-'DATA 2021'!X157</f>
        <v>0</v>
      </c>
      <c r="AA22" s="275">
        <f>'DATA 2021'!AA157-'DATA 2021'!Y157</f>
        <v>0</v>
      </c>
      <c r="AB22" s="273">
        <f>'DATA 2021'!AB157-'DATA 2021'!Z157</f>
        <v>0</v>
      </c>
      <c r="AC22" s="275">
        <f>'DATA 2021'!AC157-'DATA 2021'!AA157</f>
        <v>0</v>
      </c>
      <c r="AD22" s="241">
        <f>'DATA 2021'!AD157-'DATA 2021'!AB157</f>
        <v>0</v>
      </c>
      <c r="AE22" s="242">
        <f>'DATA 2021'!AE157-'DATA 2021'!AC157</f>
        <v>0</v>
      </c>
      <c r="AF22" s="241">
        <f>'DATA 2021'!AF157-'DATA 2021'!AD157</f>
        <v>0</v>
      </c>
      <c r="AG22" s="242">
        <f>'DATA 2021'!AG157-'DATA 2021'!AE157</f>
        <v>0</v>
      </c>
      <c r="AH22" s="276">
        <f>'DATA 2021'!AH157-'DATA 2021'!AF157</f>
        <v>0</v>
      </c>
      <c r="AI22" s="277">
        <f>'DATA 2021'!AI157-'DATA 2021'!AG157</f>
        <v>0</v>
      </c>
      <c r="AJ22" s="276">
        <f>'DATA 2021'!AJ157-'DATA 2021'!AH157</f>
        <v>0</v>
      </c>
      <c r="AK22" s="277">
        <f>'DATA 2021'!AK157-'DATA 2021'!AI157</f>
        <v>0</v>
      </c>
      <c r="AL22" s="273">
        <f>'DATA 2021'!AL157-'DATA 2021'!AJ157</f>
        <v>0</v>
      </c>
      <c r="AM22" s="275">
        <f>'DATA 2021'!AM157-'DATA 2021'!AK157</f>
        <v>0</v>
      </c>
      <c r="AN22" s="273">
        <f>'DATA 2021'!AN157-'DATA 2021'!AL157</f>
        <v>0</v>
      </c>
      <c r="AO22" s="275">
        <f>'DATA 2021'!AO157-'DATA 2021'!AM157</f>
        <v>0</v>
      </c>
      <c r="AP22" s="237">
        <f>'DATA 2021'!AP157-'DATA 2021'!B157</f>
        <v>0</v>
      </c>
      <c r="AQ22" s="240">
        <f>'DATA 2021'!AQ157-'DATA 2021'!C157</f>
        <v>0</v>
      </c>
      <c r="AR22" s="233"/>
      <c r="AS22" s="234"/>
      <c r="AT22" s="233"/>
      <c r="AU22" s="234"/>
      <c r="AV22" s="233"/>
      <c r="AW22" s="234"/>
      <c r="AX22" s="233"/>
      <c r="AY22" s="234"/>
      <c r="AZ22" s="233"/>
      <c r="BA22" s="234"/>
      <c r="BB22" s="233"/>
      <c r="BC22" s="234"/>
      <c r="BD22" s="233"/>
      <c r="BE22" s="234"/>
      <c r="BF22" s="233"/>
      <c r="BG22" s="234"/>
      <c r="BH22" s="233"/>
      <c r="BI22" s="234"/>
      <c r="BJ22" s="233"/>
      <c r="BK22" s="234"/>
      <c r="BL22" s="233"/>
      <c r="BM22" s="234"/>
    </row>
    <row r="23" spans="1:65" ht="21" customHeight="1">
      <c r="A23" s="114">
        <v>21</v>
      </c>
      <c r="B23" s="235">
        <f>'DATA 2021'!B158</f>
        <v>0</v>
      </c>
      <c r="C23" s="236">
        <f>'DATA 2021'!C158</f>
        <v>0</v>
      </c>
      <c r="D23" s="241">
        <f>'DATA 2021'!D158-'DATA 2021'!B158</f>
        <v>0</v>
      </c>
      <c r="E23" s="242">
        <f>'DATA 2021'!E158-'DATA 2021'!C158</f>
        <v>0</v>
      </c>
      <c r="F23" s="276">
        <f>'DATA 2021'!F158-'DATA 2021'!D158</f>
        <v>0</v>
      </c>
      <c r="G23" s="277">
        <f>'DATA 2021'!G158-'DATA 2021'!E158</f>
        <v>0</v>
      </c>
      <c r="H23" s="276">
        <f>'DATA 2021'!H158-'DATA 2021'!F158</f>
        <v>0</v>
      </c>
      <c r="I23" s="277">
        <f>'DATA 2021'!I158-'DATA 2021'!G158</f>
        <v>0</v>
      </c>
      <c r="J23" s="273">
        <f>'DATA 2021'!J158-'DATA 2021'!H158</f>
        <v>0</v>
      </c>
      <c r="K23" s="275">
        <f>'DATA 2021'!K158-'DATA 2021'!I158</f>
        <v>0</v>
      </c>
      <c r="L23" s="273">
        <f>'DATA 2021'!L158-'DATA 2021'!J158</f>
        <v>0</v>
      </c>
      <c r="M23" s="275">
        <f>'DATA 2021'!M158-'DATA 2021'!K158</f>
        <v>0</v>
      </c>
      <c r="N23" s="273">
        <f>'DATA 2021'!N158-'DATA 2021'!L158</f>
        <v>0</v>
      </c>
      <c r="O23" s="275">
        <f>'DATA 2021'!O158-'DATA 2021'!M158</f>
        <v>0</v>
      </c>
      <c r="P23" s="241">
        <f>'DATA 2021'!P158-'DATA 2021'!N158</f>
        <v>0</v>
      </c>
      <c r="Q23" s="242">
        <f>'DATA 2021'!Q158-'DATA 2021'!O158</f>
        <v>0</v>
      </c>
      <c r="R23" s="241">
        <f>'DATA 2021'!R158-'DATA 2021'!P158</f>
        <v>0</v>
      </c>
      <c r="S23" s="242">
        <f>'DATA 2021'!S158-'DATA 2021'!Q158</f>
        <v>0</v>
      </c>
      <c r="T23" s="276">
        <f>'DATA 2021'!T158-'DATA 2021'!R158</f>
        <v>0</v>
      </c>
      <c r="U23" s="277">
        <f>'DATA 2021'!U158-'DATA 2021'!S158</f>
        <v>0</v>
      </c>
      <c r="V23" s="276">
        <f>'DATA 2021'!V158-'DATA 2021'!T158</f>
        <v>0</v>
      </c>
      <c r="W23" s="277">
        <f>'DATA 2021'!W158-'DATA 2021'!U158</f>
        <v>0</v>
      </c>
      <c r="X23" s="273">
        <f>'DATA 2021'!X158-'DATA 2021'!V158</f>
        <v>0</v>
      </c>
      <c r="Y23" s="275">
        <f>'DATA 2021'!Y158-'DATA 2021'!W158</f>
        <v>0</v>
      </c>
      <c r="Z23" s="273">
        <f>'DATA 2021'!Z158-'DATA 2021'!X158</f>
        <v>0</v>
      </c>
      <c r="AA23" s="275">
        <f>'DATA 2021'!AA158-'DATA 2021'!Y158</f>
        <v>0</v>
      </c>
      <c r="AB23" s="273">
        <f>'DATA 2021'!AB158-'DATA 2021'!Z158</f>
        <v>0</v>
      </c>
      <c r="AC23" s="275">
        <f>'DATA 2021'!AC158-'DATA 2021'!AA158</f>
        <v>0</v>
      </c>
      <c r="AD23" s="241">
        <f>'DATA 2021'!AD158-'DATA 2021'!AB158</f>
        <v>0</v>
      </c>
      <c r="AE23" s="242">
        <f>'DATA 2021'!AE158-'DATA 2021'!AC158</f>
        <v>0</v>
      </c>
      <c r="AF23" s="241">
        <f>'DATA 2021'!AF158-'DATA 2021'!AD158</f>
        <v>0</v>
      </c>
      <c r="AG23" s="242">
        <f>'DATA 2021'!AG158-'DATA 2021'!AE158</f>
        <v>0</v>
      </c>
      <c r="AH23" s="276">
        <f>'DATA 2021'!AH158-'DATA 2021'!AF158</f>
        <v>0</v>
      </c>
      <c r="AI23" s="277">
        <f>'DATA 2021'!AI158-'DATA 2021'!AG158</f>
        <v>0</v>
      </c>
      <c r="AJ23" s="276">
        <f>'DATA 2021'!AJ158-'DATA 2021'!AH158</f>
        <v>0</v>
      </c>
      <c r="AK23" s="277">
        <f>'DATA 2021'!AK158-'DATA 2021'!AI158</f>
        <v>0</v>
      </c>
      <c r="AL23" s="273">
        <f>'DATA 2021'!AL158-'DATA 2021'!AJ158</f>
        <v>0</v>
      </c>
      <c r="AM23" s="275">
        <f>'DATA 2021'!AM158-'DATA 2021'!AK158</f>
        <v>0</v>
      </c>
      <c r="AN23" s="273">
        <f>'DATA 2021'!AN158-'DATA 2021'!AL158</f>
        <v>0</v>
      </c>
      <c r="AO23" s="275">
        <f>'DATA 2021'!AO158-'DATA 2021'!AM158</f>
        <v>0</v>
      </c>
      <c r="AP23" s="273">
        <f>'DATA 2021'!AP158-'DATA 2021'!AN158</f>
        <v>0</v>
      </c>
      <c r="AQ23" s="275">
        <f>'DATA 2021'!AQ158-'DATA 2021'!AO158</f>
        <v>0</v>
      </c>
      <c r="AR23" s="237">
        <f>'DATA 2021'!AR158-'DATA 2021'!B158</f>
        <v>0</v>
      </c>
      <c r="AS23" s="240">
        <f>'DATA 2021'!AS158-'DATA 2021'!C158</f>
        <v>0</v>
      </c>
      <c r="AT23" s="233"/>
      <c r="AU23" s="234"/>
      <c r="AV23" s="233"/>
      <c r="AW23" s="234"/>
      <c r="AX23" s="233"/>
      <c r="AY23" s="234"/>
      <c r="AZ23" s="233"/>
      <c r="BA23" s="234"/>
      <c r="BB23" s="233"/>
      <c r="BC23" s="234"/>
      <c r="BD23" s="233"/>
      <c r="BE23" s="234"/>
      <c r="BF23" s="233"/>
      <c r="BG23" s="234"/>
      <c r="BH23" s="233"/>
      <c r="BI23" s="234"/>
      <c r="BJ23" s="233"/>
      <c r="BK23" s="234"/>
      <c r="BL23" s="233"/>
      <c r="BM23" s="234"/>
    </row>
    <row r="24" spans="1:65" ht="21" customHeight="1">
      <c r="A24" s="114">
        <v>22</v>
      </c>
      <c r="B24" s="235">
        <f>'DATA 2021'!B159</f>
        <v>0</v>
      </c>
      <c r="C24" s="236">
        <f>'DATA 2021'!C159</f>
        <v>0</v>
      </c>
      <c r="D24" s="241">
        <f>'DATA 2021'!D159-'DATA 2021'!B159</f>
        <v>0</v>
      </c>
      <c r="E24" s="242">
        <f>'DATA 2021'!E159-'DATA 2021'!C159</f>
        <v>0</v>
      </c>
      <c r="F24" s="276">
        <f>'DATA 2021'!F159-'DATA 2021'!D159</f>
        <v>0</v>
      </c>
      <c r="G24" s="277">
        <f>'DATA 2021'!G159-'DATA 2021'!E159</f>
        <v>0</v>
      </c>
      <c r="H24" s="276">
        <f>'DATA 2021'!H159-'DATA 2021'!F159</f>
        <v>0</v>
      </c>
      <c r="I24" s="277">
        <f>'DATA 2021'!I159-'DATA 2021'!G159</f>
        <v>0</v>
      </c>
      <c r="J24" s="273">
        <f>'DATA 2021'!J159-'DATA 2021'!H159</f>
        <v>0</v>
      </c>
      <c r="K24" s="275">
        <f>'DATA 2021'!K159-'DATA 2021'!I159</f>
        <v>0</v>
      </c>
      <c r="L24" s="273">
        <f>'DATA 2021'!L159-'DATA 2021'!J159</f>
        <v>0</v>
      </c>
      <c r="M24" s="275">
        <f>'DATA 2021'!M159-'DATA 2021'!K159</f>
        <v>0</v>
      </c>
      <c r="N24" s="273">
        <f>'DATA 2021'!N159-'DATA 2021'!L159</f>
        <v>0</v>
      </c>
      <c r="O24" s="275">
        <f>'DATA 2021'!O159-'DATA 2021'!M159</f>
        <v>0</v>
      </c>
      <c r="P24" s="241">
        <f>'DATA 2021'!P159-'DATA 2021'!N159</f>
        <v>0</v>
      </c>
      <c r="Q24" s="242">
        <f>'DATA 2021'!Q159-'DATA 2021'!O159</f>
        <v>0</v>
      </c>
      <c r="R24" s="241">
        <f>'DATA 2021'!R159-'DATA 2021'!P159</f>
        <v>0</v>
      </c>
      <c r="S24" s="242">
        <f>'DATA 2021'!S159-'DATA 2021'!Q159</f>
        <v>0</v>
      </c>
      <c r="T24" s="276">
        <f>'DATA 2021'!T159-'DATA 2021'!R159</f>
        <v>0</v>
      </c>
      <c r="U24" s="277">
        <f>'DATA 2021'!U159-'DATA 2021'!S159</f>
        <v>0</v>
      </c>
      <c r="V24" s="276">
        <f>'DATA 2021'!V159-'DATA 2021'!T159</f>
        <v>0</v>
      </c>
      <c r="W24" s="277">
        <f>'DATA 2021'!W159-'DATA 2021'!U159</f>
        <v>0</v>
      </c>
      <c r="X24" s="273">
        <f>'DATA 2021'!X159-'DATA 2021'!V159</f>
        <v>0</v>
      </c>
      <c r="Y24" s="275">
        <f>'DATA 2021'!Y159-'DATA 2021'!W159</f>
        <v>0</v>
      </c>
      <c r="Z24" s="273">
        <f>'DATA 2021'!Z159-'DATA 2021'!X159</f>
        <v>0</v>
      </c>
      <c r="AA24" s="275">
        <f>'DATA 2021'!AA159-'DATA 2021'!Y159</f>
        <v>0</v>
      </c>
      <c r="AB24" s="273">
        <f>'DATA 2021'!AB159-'DATA 2021'!Z159</f>
        <v>0</v>
      </c>
      <c r="AC24" s="275">
        <f>'DATA 2021'!AC159-'DATA 2021'!AA159</f>
        <v>0</v>
      </c>
      <c r="AD24" s="241">
        <f>'DATA 2021'!AD159-'DATA 2021'!AB159</f>
        <v>0</v>
      </c>
      <c r="AE24" s="242">
        <f>'DATA 2021'!AE159-'DATA 2021'!AC159</f>
        <v>0</v>
      </c>
      <c r="AF24" s="241">
        <f>'DATA 2021'!AF159-'DATA 2021'!AD159</f>
        <v>0</v>
      </c>
      <c r="AG24" s="242">
        <f>'DATA 2021'!AG159-'DATA 2021'!AE159</f>
        <v>0</v>
      </c>
      <c r="AH24" s="276">
        <f>'DATA 2021'!AH159-'DATA 2021'!AF159</f>
        <v>0</v>
      </c>
      <c r="AI24" s="277">
        <f>'DATA 2021'!AI159-'DATA 2021'!AG159</f>
        <v>0</v>
      </c>
      <c r="AJ24" s="276">
        <f>'DATA 2021'!AJ159-'DATA 2021'!AH159</f>
        <v>0</v>
      </c>
      <c r="AK24" s="277">
        <f>'DATA 2021'!AK159-'DATA 2021'!AI159</f>
        <v>0</v>
      </c>
      <c r="AL24" s="273">
        <f>'DATA 2021'!AL159-'DATA 2021'!AJ159</f>
        <v>0</v>
      </c>
      <c r="AM24" s="275">
        <f>'DATA 2021'!AM159-'DATA 2021'!AK159</f>
        <v>0</v>
      </c>
      <c r="AN24" s="273">
        <f>'DATA 2021'!AN159-'DATA 2021'!AL159</f>
        <v>0</v>
      </c>
      <c r="AO24" s="275">
        <f>'DATA 2021'!AO159-'DATA 2021'!AM159</f>
        <v>0</v>
      </c>
      <c r="AP24" s="273">
        <f>'DATA 2021'!AP159-'DATA 2021'!AN159</f>
        <v>0</v>
      </c>
      <c r="AQ24" s="275">
        <f>'DATA 2021'!AQ159-'DATA 2021'!AO159</f>
        <v>0</v>
      </c>
      <c r="AR24" s="241">
        <f>'DATA 2021'!AR159-'DATA 2021'!AP159</f>
        <v>0</v>
      </c>
      <c r="AS24" s="242">
        <f>'DATA 2021'!AS159-'DATA 2021'!AQ159</f>
        <v>0</v>
      </c>
      <c r="AT24" s="237">
        <f>'DATA 2021'!AT159-'DATA 2021'!B159</f>
        <v>0</v>
      </c>
      <c r="AU24" s="240">
        <f>'DATA 2021'!AU159-'DATA 2021'!C159</f>
        <v>0</v>
      </c>
      <c r="AV24" s="233"/>
      <c r="AW24" s="234"/>
      <c r="AX24" s="233"/>
      <c r="AY24" s="234"/>
      <c r="AZ24" s="233"/>
      <c r="BA24" s="234"/>
      <c r="BB24" s="233"/>
      <c r="BC24" s="234"/>
      <c r="BD24" s="233"/>
      <c r="BE24" s="234"/>
      <c r="BF24" s="233"/>
      <c r="BG24" s="234"/>
      <c r="BH24" s="233"/>
      <c r="BI24" s="234"/>
      <c r="BJ24" s="233"/>
      <c r="BK24" s="234"/>
      <c r="BL24" s="233"/>
      <c r="BM24" s="234"/>
    </row>
    <row r="25" spans="1:65" ht="21" customHeight="1">
      <c r="A25" s="114">
        <v>23</v>
      </c>
      <c r="B25" s="235">
        <f>'DATA 2021'!B160</f>
        <v>0</v>
      </c>
      <c r="C25" s="236">
        <f>'DATA 2021'!C160</f>
        <v>0</v>
      </c>
      <c r="D25" s="241">
        <f>'DATA 2021'!D160-'DATA 2021'!B160</f>
        <v>0</v>
      </c>
      <c r="E25" s="242">
        <f>'DATA 2021'!E160-'DATA 2021'!C160</f>
        <v>0</v>
      </c>
      <c r="F25" s="276">
        <f>'DATA 2021'!F160-'DATA 2021'!D160</f>
        <v>0</v>
      </c>
      <c r="G25" s="277">
        <f>'DATA 2021'!G160-'DATA 2021'!E160</f>
        <v>0</v>
      </c>
      <c r="H25" s="276">
        <f>'DATA 2021'!H160-'DATA 2021'!F160</f>
        <v>0</v>
      </c>
      <c r="I25" s="277">
        <f>'DATA 2021'!I160-'DATA 2021'!G160</f>
        <v>0</v>
      </c>
      <c r="J25" s="273">
        <f>'DATA 2021'!J160-'DATA 2021'!H160</f>
        <v>0</v>
      </c>
      <c r="K25" s="275">
        <f>'DATA 2021'!K160-'DATA 2021'!I160</f>
        <v>0</v>
      </c>
      <c r="L25" s="273">
        <f>'DATA 2021'!L160-'DATA 2021'!J160</f>
        <v>0</v>
      </c>
      <c r="M25" s="275">
        <f>'DATA 2021'!M160-'DATA 2021'!K160</f>
        <v>0</v>
      </c>
      <c r="N25" s="273">
        <f>'DATA 2021'!N160-'DATA 2021'!L160</f>
        <v>0</v>
      </c>
      <c r="O25" s="275">
        <f>'DATA 2021'!O160-'DATA 2021'!M160</f>
        <v>0</v>
      </c>
      <c r="P25" s="241">
        <f>'DATA 2021'!P160-'DATA 2021'!N160</f>
        <v>0</v>
      </c>
      <c r="Q25" s="242">
        <f>'DATA 2021'!Q160-'DATA 2021'!O160</f>
        <v>0</v>
      </c>
      <c r="R25" s="241">
        <f>'DATA 2021'!R160-'DATA 2021'!P160</f>
        <v>0</v>
      </c>
      <c r="S25" s="242">
        <f>'DATA 2021'!S160-'DATA 2021'!Q160</f>
        <v>0</v>
      </c>
      <c r="T25" s="276">
        <f>'DATA 2021'!T160-'DATA 2021'!R160</f>
        <v>0</v>
      </c>
      <c r="U25" s="277">
        <f>'DATA 2021'!U160-'DATA 2021'!S160</f>
        <v>0</v>
      </c>
      <c r="V25" s="276">
        <f>'DATA 2021'!V160-'DATA 2021'!T160</f>
        <v>0</v>
      </c>
      <c r="W25" s="277">
        <f>'DATA 2021'!W160-'DATA 2021'!U160</f>
        <v>0</v>
      </c>
      <c r="X25" s="273">
        <f>'DATA 2021'!X160-'DATA 2021'!V160</f>
        <v>0</v>
      </c>
      <c r="Y25" s="275">
        <f>'DATA 2021'!Y160-'DATA 2021'!W160</f>
        <v>0</v>
      </c>
      <c r="Z25" s="273">
        <f>'DATA 2021'!Z160-'DATA 2021'!X160</f>
        <v>0</v>
      </c>
      <c r="AA25" s="275">
        <f>'DATA 2021'!AA160-'DATA 2021'!Y160</f>
        <v>0</v>
      </c>
      <c r="AB25" s="273">
        <f>'DATA 2021'!AB160-'DATA 2021'!Z160</f>
        <v>0</v>
      </c>
      <c r="AC25" s="275">
        <f>'DATA 2021'!AC160-'DATA 2021'!AA160</f>
        <v>0</v>
      </c>
      <c r="AD25" s="241">
        <f>'DATA 2021'!AD160-'DATA 2021'!AB160</f>
        <v>0</v>
      </c>
      <c r="AE25" s="242">
        <f>'DATA 2021'!AE160-'DATA 2021'!AC160</f>
        <v>0</v>
      </c>
      <c r="AF25" s="241">
        <f>'DATA 2021'!AF160-'DATA 2021'!AD160</f>
        <v>0</v>
      </c>
      <c r="AG25" s="242">
        <f>'DATA 2021'!AG160-'DATA 2021'!AE160</f>
        <v>0</v>
      </c>
      <c r="AH25" s="276">
        <f>'DATA 2021'!AH160-'DATA 2021'!AF160</f>
        <v>0</v>
      </c>
      <c r="AI25" s="277">
        <f>'DATA 2021'!AI160-'DATA 2021'!AG160</f>
        <v>0</v>
      </c>
      <c r="AJ25" s="276">
        <f>'DATA 2021'!AJ160-'DATA 2021'!AH160</f>
        <v>0</v>
      </c>
      <c r="AK25" s="277">
        <f>'DATA 2021'!AK160-'DATA 2021'!AI160</f>
        <v>0</v>
      </c>
      <c r="AL25" s="273">
        <f>'DATA 2021'!AL160-'DATA 2021'!AJ160</f>
        <v>0</v>
      </c>
      <c r="AM25" s="275">
        <f>'DATA 2021'!AM160-'DATA 2021'!AK160</f>
        <v>0</v>
      </c>
      <c r="AN25" s="273">
        <f>'DATA 2021'!AN160-'DATA 2021'!AL160</f>
        <v>0</v>
      </c>
      <c r="AO25" s="275">
        <f>'DATA 2021'!AO160-'DATA 2021'!AM160</f>
        <v>0</v>
      </c>
      <c r="AP25" s="273">
        <f>'DATA 2021'!AP160-'DATA 2021'!AN160</f>
        <v>0</v>
      </c>
      <c r="AQ25" s="275">
        <f>'DATA 2021'!AQ160-'DATA 2021'!AO160</f>
        <v>0</v>
      </c>
      <c r="AR25" s="241">
        <f>'DATA 2021'!AR160-'DATA 2021'!AP160</f>
        <v>0</v>
      </c>
      <c r="AS25" s="242">
        <f>'DATA 2021'!AS160-'DATA 2021'!AQ160</f>
        <v>0</v>
      </c>
      <c r="AT25" s="241">
        <f>'DATA 2021'!AT160-'DATA 2021'!AR160</f>
        <v>0</v>
      </c>
      <c r="AU25" s="242">
        <f>'DATA 2021'!AU160-'DATA 2021'!AS160</f>
        <v>0</v>
      </c>
      <c r="AV25" s="237">
        <f>'DATA 2021'!AV160-'DATA 2021'!B160</f>
        <v>0</v>
      </c>
      <c r="AW25" s="240">
        <f>'DATA 2021'!AW160-'DATA 2021'!C160</f>
        <v>0</v>
      </c>
      <c r="AX25" s="243"/>
      <c r="AY25" s="244"/>
      <c r="AZ25" s="233"/>
      <c r="BA25" s="234"/>
      <c r="BB25" s="233"/>
      <c r="BC25" s="234"/>
      <c r="BD25" s="233"/>
      <c r="BE25" s="234"/>
      <c r="BF25" s="233"/>
      <c r="BG25" s="234"/>
      <c r="BH25" s="233"/>
      <c r="BI25" s="234"/>
      <c r="BJ25" s="233"/>
      <c r="BK25" s="234"/>
      <c r="BL25" s="233"/>
      <c r="BM25" s="234"/>
    </row>
    <row r="26" spans="1:65" ht="21" customHeight="1">
      <c r="A26" s="114">
        <v>24</v>
      </c>
      <c r="B26" s="235">
        <f>'DATA 2021'!B161</f>
        <v>0</v>
      </c>
      <c r="C26" s="236">
        <f>'DATA 2021'!C161</f>
        <v>0</v>
      </c>
      <c r="D26" s="241">
        <f>'DATA 2021'!D161-'DATA 2021'!B161</f>
        <v>0</v>
      </c>
      <c r="E26" s="242">
        <f>'DATA 2021'!E161-'DATA 2021'!C161</f>
        <v>0</v>
      </c>
      <c r="F26" s="276">
        <f>'DATA 2021'!F161-'DATA 2021'!D161</f>
        <v>0</v>
      </c>
      <c r="G26" s="277">
        <f>'DATA 2021'!G161-'DATA 2021'!E161</f>
        <v>0</v>
      </c>
      <c r="H26" s="276">
        <f>'DATA 2021'!H161-'DATA 2021'!F161</f>
        <v>0</v>
      </c>
      <c r="I26" s="277">
        <f>'DATA 2021'!I161-'DATA 2021'!G161</f>
        <v>0</v>
      </c>
      <c r="J26" s="273">
        <f>'DATA 2021'!J161-'DATA 2021'!H161</f>
        <v>0</v>
      </c>
      <c r="K26" s="275">
        <f>'DATA 2021'!K161-'DATA 2021'!I161</f>
        <v>0</v>
      </c>
      <c r="L26" s="273">
        <f>'DATA 2021'!L161-'DATA 2021'!J161</f>
        <v>0</v>
      </c>
      <c r="M26" s="275">
        <f>'DATA 2021'!M161-'DATA 2021'!K161</f>
        <v>0</v>
      </c>
      <c r="N26" s="273">
        <f>'DATA 2021'!N161-'DATA 2021'!L161</f>
        <v>0</v>
      </c>
      <c r="O26" s="275">
        <f>'DATA 2021'!O161-'DATA 2021'!M161</f>
        <v>0</v>
      </c>
      <c r="P26" s="241">
        <f>'DATA 2021'!P161-'DATA 2021'!N161</f>
        <v>0</v>
      </c>
      <c r="Q26" s="242">
        <f>'DATA 2021'!Q161-'DATA 2021'!O161</f>
        <v>0</v>
      </c>
      <c r="R26" s="241">
        <f>'DATA 2021'!R161-'DATA 2021'!P161</f>
        <v>0</v>
      </c>
      <c r="S26" s="242">
        <f>'DATA 2021'!S161-'DATA 2021'!Q161</f>
        <v>0</v>
      </c>
      <c r="T26" s="276">
        <f>'DATA 2021'!T161-'DATA 2021'!R161</f>
        <v>0</v>
      </c>
      <c r="U26" s="277">
        <f>'DATA 2021'!U161-'DATA 2021'!S161</f>
        <v>0</v>
      </c>
      <c r="V26" s="276">
        <f>'DATA 2021'!V161-'DATA 2021'!T161</f>
        <v>0</v>
      </c>
      <c r="W26" s="277">
        <f>'DATA 2021'!W161-'DATA 2021'!U161</f>
        <v>0</v>
      </c>
      <c r="X26" s="273">
        <f>'DATA 2021'!X161-'DATA 2021'!V161</f>
        <v>0</v>
      </c>
      <c r="Y26" s="275">
        <f>'DATA 2021'!Y161-'DATA 2021'!W161</f>
        <v>0</v>
      </c>
      <c r="Z26" s="273">
        <f>'DATA 2021'!Z161-'DATA 2021'!X161</f>
        <v>0</v>
      </c>
      <c r="AA26" s="275">
        <f>'DATA 2021'!AA161-'DATA 2021'!Y161</f>
        <v>0</v>
      </c>
      <c r="AB26" s="273">
        <f>'DATA 2021'!AB161-'DATA 2021'!Z161</f>
        <v>0</v>
      </c>
      <c r="AC26" s="275">
        <f>'DATA 2021'!AC161-'DATA 2021'!AA161</f>
        <v>0</v>
      </c>
      <c r="AD26" s="241">
        <f>'DATA 2021'!AD161-'DATA 2021'!AB161</f>
        <v>0</v>
      </c>
      <c r="AE26" s="242">
        <f>'DATA 2021'!AE161-'DATA 2021'!AC161</f>
        <v>0</v>
      </c>
      <c r="AF26" s="241">
        <f>'DATA 2021'!AF161-'DATA 2021'!AD161</f>
        <v>0</v>
      </c>
      <c r="AG26" s="242">
        <f>'DATA 2021'!AG161-'DATA 2021'!AE161</f>
        <v>0</v>
      </c>
      <c r="AH26" s="276">
        <f>'DATA 2021'!AH161-'DATA 2021'!AF161</f>
        <v>0</v>
      </c>
      <c r="AI26" s="277">
        <f>'DATA 2021'!AI161-'DATA 2021'!AG161</f>
        <v>0</v>
      </c>
      <c r="AJ26" s="276">
        <f>'DATA 2021'!AJ161-'DATA 2021'!AH161</f>
        <v>0</v>
      </c>
      <c r="AK26" s="277">
        <f>'DATA 2021'!AK161-'DATA 2021'!AI161</f>
        <v>0</v>
      </c>
      <c r="AL26" s="273">
        <f>'DATA 2021'!AL161-'DATA 2021'!AJ161</f>
        <v>0</v>
      </c>
      <c r="AM26" s="275">
        <f>'DATA 2021'!AM161-'DATA 2021'!AK161</f>
        <v>0</v>
      </c>
      <c r="AN26" s="273">
        <f>'DATA 2021'!AN161-'DATA 2021'!AL161</f>
        <v>0</v>
      </c>
      <c r="AO26" s="275">
        <f>'DATA 2021'!AO161-'DATA 2021'!AM161</f>
        <v>0</v>
      </c>
      <c r="AP26" s="273">
        <f>'DATA 2021'!AP161-'DATA 2021'!AN161</f>
        <v>0</v>
      </c>
      <c r="AQ26" s="275">
        <f>'DATA 2021'!AQ161-'DATA 2021'!AO161</f>
        <v>0</v>
      </c>
      <c r="AR26" s="241">
        <f>'DATA 2021'!AR161-'DATA 2021'!AP161</f>
        <v>0</v>
      </c>
      <c r="AS26" s="242">
        <f>'DATA 2021'!AS161-'DATA 2021'!AQ161</f>
        <v>0</v>
      </c>
      <c r="AT26" s="241">
        <f>'DATA 2021'!AT161-'DATA 2021'!AR161</f>
        <v>0</v>
      </c>
      <c r="AU26" s="242">
        <f>'DATA 2021'!AU161-'DATA 2021'!AS161</f>
        <v>0</v>
      </c>
      <c r="AV26" s="276">
        <f>'DATA 2021'!AV161-'DATA 2021'!AT161</f>
        <v>0</v>
      </c>
      <c r="AW26" s="277">
        <f>'DATA 2021'!AW161-'DATA 2021'!AU161</f>
        <v>0</v>
      </c>
      <c r="AX26" s="245">
        <f>'DATA 2021'!AX161-'DATA 2021'!B161</f>
        <v>0</v>
      </c>
      <c r="AY26" s="246">
        <f>'DATA 2021'!AY161-'DATA 2021'!C161</f>
        <v>0</v>
      </c>
      <c r="AZ26" s="247"/>
      <c r="BA26" s="234"/>
      <c r="BB26" s="233"/>
      <c r="BC26" s="234"/>
      <c r="BD26" s="233"/>
      <c r="BE26" s="234"/>
      <c r="BF26" s="233"/>
      <c r="BG26" s="234"/>
      <c r="BH26" s="233"/>
      <c r="BI26" s="234"/>
      <c r="BJ26" s="233"/>
      <c r="BK26" s="234"/>
      <c r="BL26" s="233"/>
      <c r="BM26" s="234"/>
    </row>
    <row r="27" spans="1:65" ht="21" customHeight="1">
      <c r="A27" s="114">
        <v>25</v>
      </c>
      <c r="B27" s="235">
        <f>'DATA 2021'!B162</f>
        <v>0</v>
      </c>
      <c r="C27" s="236">
        <f>'DATA 2021'!C162</f>
        <v>0</v>
      </c>
      <c r="D27" s="241">
        <f>'DATA 2021'!D162-'DATA 2021'!B162</f>
        <v>0</v>
      </c>
      <c r="E27" s="242">
        <f>'DATA 2021'!E162-'DATA 2021'!C162</f>
        <v>0</v>
      </c>
      <c r="F27" s="276">
        <f>'DATA 2021'!F162-'DATA 2021'!D162</f>
        <v>0</v>
      </c>
      <c r="G27" s="277">
        <f>'DATA 2021'!G162-'DATA 2021'!E162</f>
        <v>0</v>
      </c>
      <c r="H27" s="276">
        <f>'DATA 2021'!H162-'DATA 2021'!F162</f>
        <v>0</v>
      </c>
      <c r="I27" s="277">
        <f>'DATA 2021'!I162-'DATA 2021'!G162</f>
        <v>0</v>
      </c>
      <c r="J27" s="273">
        <f>'DATA 2021'!J162-'DATA 2021'!H162</f>
        <v>0</v>
      </c>
      <c r="K27" s="275">
        <f>'DATA 2021'!K162-'DATA 2021'!I162</f>
        <v>0</v>
      </c>
      <c r="L27" s="273">
        <f>'DATA 2021'!L162-'DATA 2021'!J162</f>
        <v>0</v>
      </c>
      <c r="M27" s="275">
        <f>'DATA 2021'!M162-'DATA 2021'!K162</f>
        <v>0</v>
      </c>
      <c r="N27" s="273">
        <f>'DATA 2021'!N162-'DATA 2021'!L162</f>
        <v>0</v>
      </c>
      <c r="O27" s="275">
        <f>'DATA 2021'!O162-'DATA 2021'!M162</f>
        <v>0</v>
      </c>
      <c r="P27" s="241">
        <f>'DATA 2021'!P162-'DATA 2021'!N162</f>
        <v>0</v>
      </c>
      <c r="Q27" s="242">
        <f>'DATA 2021'!Q162-'DATA 2021'!O162</f>
        <v>0</v>
      </c>
      <c r="R27" s="241">
        <f>'DATA 2021'!R162-'DATA 2021'!P162</f>
        <v>0</v>
      </c>
      <c r="S27" s="242">
        <f>'DATA 2021'!S162-'DATA 2021'!Q162</f>
        <v>0</v>
      </c>
      <c r="T27" s="276">
        <f>'DATA 2021'!T162-'DATA 2021'!R162</f>
        <v>0</v>
      </c>
      <c r="U27" s="277">
        <f>'DATA 2021'!U162-'DATA 2021'!S162</f>
        <v>0</v>
      </c>
      <c r="V27" s="276">
        <f>'DATA 2021'!V162-'DATA 2021'!T162</f>
        <v>0</v>
      </c>
      <c r="W27" s="277">
        <f>'DATA 2021'!W162-'DATA 2021'!U162</f>
        <v>0</v>
      </c>
      <c r="X27" s="273">
        <f>'DATA 2021'!X162-'DATA 2021'!V162</f>
        <v>0</v>
      </c>
      <c r="Y27" s="275">
        <f>'DATA 2021'!Y162-'DATA 2021'!W162</f>
        <v>0</v>
      </c>
      <c r="Z27" s="273">
        <f>'DATA 2021'!Z162-'DATA 2021'!X162</f>
        <v>0</v>
      </c>
      <c r="AA27" s="275">
        <f>'DATA 2021'!AA162-'DATA 2021'!Y162</f>
        <v>0</v>
      </c>
      <c r="AB27" s="273">
        <f>'DATA 2021'!AB162-'DATA 2021'!Z162</f>
        <v>0</v>
      </c>
      <c r="AC27" s="275">
        <f>'DATA 2021'!AC162-'DATA 2021'!AA162</f>
        <v>0</v>
      </c>
      <c r="AD27" s="241">
        <f>'DATA 2021'!AD162-'DATA 2021'!AB162</f>
        <v>0</v>
      </c>
      <c r="AE27" s="242">
        <f>'DATA 2021'!AE162-'DATA 2021'!AC162</f>
        <v>0</v>
      </c>
      <c r="AF27" s="241">
        <f>'DATA 2021'!AF162-'DATA 2021'!AD162</f>
        <v>0</v>
      </c>
      <c r="AG27" s="242">
        <f>'DATA 2021'!AG162-'DATA 2021'!AE162</f>
        <v>0</v>
      </c>
      <c r="AH27" s="276">
        <f>'DATA 2021'!AH162-'DATA 2021'!AF162</f>
        <v>0</v>
      </c>
      <c r="AI27" s="277">
        <f>'DATA 2021'!AI162-'DATA 2021'!AG162</f>
        <v>0</v>
      </c>
      <c r="AJ27" s="276">
        <f>'DATA 2021'!AJ162-'DATA 2021'!AH162</f>
        <v>0</v>
      </c>
      <c r="AK27" s="277">
        <f>'DATA 2021'!AK162-'DATA 2021'!AI162</f>
        <v>0</v>
      </c>
      <c r="AL27" s="273">
        <f>'DATA 2021'!AL162-'DATA 2021'!AJ162</f>
        <v>0</v>
      </c>
      <c r="AM27" s="275">
        <f>'DATA 2021'!AM162-'DATA 2021'!AK162</f>
        <v>0</v>
      </c>
      <c r="AN27" s="273">
        <f>'DATA 2021'!AN162-'DATA 2021'!AL162</f>
        <v>0</v>
      </c>
      <c r="AO27" s="275">
        <f>'DATA 2021'!AO162-'DATA 2021'!AM162</f>
        <v>0</v>
      </c>
      <c r="AP27" s="273">
        <f>'DATA 2021'!AP162-'DATA 2021'!AN162</f>
        <v>0</v>
      </c>
      <c r="AQ27" s="275">
        <f>'DATA 2021'!AQ162-'DATA 2021'!AO162</f>
        <v>0</v>
      </c>
      <c r="AR27" s="241">
        <f>'DATA 2021'!AR162-'DATA 2021'!AP162</f>
        <v>0</v>
      </c>
      <c r="AS27" s="242">
        <f>'DATA 2021'!AS162-'DATA 2021'!AQ162</f>
        <v>0</v>
      </c>
      <c r="AT27" s="241">
        <f>'DATA 2021'!AT162-'DATA 2021'!AR162</f>
        <v>0</v>
      </c>
      <c r="AU27" s="242">
        <f>'DATA 2021'!AU162-'DATA 2021'!AS162</f>
        <v>0</v>
      </c>
      <c r="AV27" s="276">
        <f>'DATA 2021'!AV162-'DATA 2021'!AT162</f>
        <v>0</v>
      </c>
      <c r="AW27" s="277">
        <f>'DATA 2021'!AW162-'DATA 2021'!AU162</f>
        <v>0</v>
      </c>
      <c r="AX27" s="276">
        <f>'DATA 2021'!AX162-'DATA 2021'!AV162</f>
        <v>0</v>
      </c>
      <c r="AY27" s="277">
        <f>'DATA 2021'!AY162-'DATA 2021'!AW162</f>
        <v>0</v>
      </c>
      <c r="AZ27" s="237">
        <f>'DATA 2021'!AZ162-'DATA 2021'!B162</f>
        <v>0</v>
      </c>
      <c r="BA27" s="240">
        <f>'DATA 2021'!BA162-'DATA 2021'!C162</f>
        <v>0</v>
      </c>
      <c r="BB27" s="233"/>
      <c r="BC27" s="234"/>
      <c r="BD27" s="233"/>
      <c r="BE27" s="234"/>
      <c r="BF27" s="233"/>
      <c r="BG27" s="234"/>
      <c r="BH27" s="233"/>
      <c r="BI27" s="234"/>
      <c r="BJ27" s="233"/>
      <c r="BK27" s="234"/>
      <c r="BL27" s="233"/>
      <c r="BM27" s="234"/>
    </row>
    <row r="28" spans="1:65" ht="21" customHeight="1">
      <c r="A28" s="114">
        <v>26</v>
      </c>
      <c r="B28" s="235">
        <f>'DATA 2021'!B163</f>
        <v>0</v>
      </c>
      <c r="C28" s="236">
        <f>'DATA 2021'!C163</f>
        <v>0</v>
      </c>
      <c r="D28" s="241">
        <f>'DATA 2021'!D163-'DATA 2021'!B163</f>
        <v>0</v>
      </c>
      <c r="E28" s="242">
        <f>'DATA 2021'!E163-'DATA 2021'!C163</f>
        <v>0</v>
      </c>
      <c r="F28" s="276">
        <f>'DATA 2021'!F163-'DATA 2021'!D163</f>
        <v>0</v>
      </c>
      <c r="G28" s="277">
        <f>'DATA 2021'!G163-'DATA 2021'!E163</f>
        <v>0</v>
      </c>
      <c r="H28" s="276">
        <f>'DATA 2021'!H163-'DATA 2021'!F163</f>
        <v>0</v>
      </c>
      <c r="I28" s="277">
        <f>'DATA 2021'!I163-'DATA 2021'!G163</f>
        <v>0</v>
      </c>
      <c r="J28" s="273">
        <f>'DATA 2021'!J163-'DATA 2021'!H163</f>
        <v>0</v>
      </c>
      <c r="K28" s="275">
        <f>'DATA 2021'!K163-'DATA 2021'!I163</f>
        <v>0</v>
      </c>
      <c r="L28" s="273">
        <f>'DATA 2021'!L163-'DATA 2021'!J163</f>
        <v>0</v>
      </c>
      <c r="M28" s="275">
        <f>'DATA 2021'!M163-'DATA 2021'!K163</f>
        <v>0</v>
      </c>
      <c r="N28" s="273">
        <f>'DATA 2021'!N163-'DATA 2021'!L163</f>
        <v>0</v>
      </c>
      <c r="O28" s="275">
        <f>'DATA 2021'!O163-'DATA 2021'!M163</f>
        <v>0</v>
      </c>
      <c r="P28" s="241">
        <f>'DATA 2021'!P163-'DATA 2021'!N163</f>
        <v>0</v>
      </c>
      <c r="Q28" s="242">
        <f>'DATA 2021'!Q163-'DATA 2021'!O163</f>
        <v>0</v>
      </c>
      <c r="R28" s="241">
        <f>'DATA 2021'!R163-'DATA 2021'!P163</f>
        <v>0</v>
      </c>
      <c r="S28" s="242">
        <f>'DATA 2021'!S163-'DATA 2021'!Q163</f>
        <v>0</v>
      </c>
      <c r="T28" s="276">
        <f>'DATA 2021'!T163-'DATA 2021'!R163</f>
        <v>0</v>
      </c>
      <c r="U28" s="277">
        <f>'DATA 2021'!U163-'DATA 2021'!S163</f>
        <v>0</v>
      </c>
      <c r="V28" s="276">
        <f>'DATA 2021'!V163-'DATA 2021'!T163</f>
        <v>0</v>
      </c>
      <c r="W28" s="277">
        <f>'DATA 2021'!W163-'DATA 2021'!U163</f>
        <v>0</v>
      </c>
      <c r="X28" s="273">
        <f>'DATA 2021'!X163-'DATA 2021'!V163</f>
        <v>0</v>
      </c>
      <c r="Y28" s="275">
        <f>'DATA 2021'!Y163-'DATA 2021'!W163</f>
        <v>0</v>
      </c>
      <c r="Z28" s="273">
        <f>'DATA 2021'!Z163-'DATA 2021'!X163</f>
        <v>0</v>
      </c>
      <c r="AA28" s="275">
        <f>'DATA 2021'!AA163-'DATA 2021'!Y163</f>
        <v>0</v>
      </c>
      <c r="AB28" s="273">
        <f>'DATA 2021'!AB163-'DATA 2021'!Z163</f>
        <v>0</v>
      </c>
      <c r="AC28" s="275">
        <f>'DATA 2021'!AC163-'DATA 2021'!AA163</f>
        <v>0</v>
      </c>
      <c r="AD28" s="241">
        <f>'DATA 2021'!AD163-'DATA 2021'!AB163</f>
        <v>0</v>
      </c>
      <c r="AE28" s="242">
        <f>'DATA 2021'!AE163-'DATA 2021'!AC163</f>
        <v>0</v>
      </c>
      <c r="AF28" s="241">
        <f>'DATA 2021'!AF163-'DATA 2021'!AD163</f>
        <v>0</v>
      </c>
      <c r="AG28" s="242">
        <f>'DATA 2021'!AG163-'DATA 2021'!AE163</f>
        <v>0</v>
      </c>
      <c r="AH28" s="276">
        <f>'DATA 2021'!AH163-'DATA 2021'!AF163</f>
        <v>0</v>
      </c>
      <c r="AI28" s="277">
        <f>'DATA 2021'!AI163-'DATA 2021'!AG163</f>
        <v>0</v>
      </c>
      <c r="AJ28" s="276">
        <f>'DATA 2021'!AJ163-'DATA 2021'!AH163</f>
        <v>0</v>
      </c>
      <c r="AK28" s="277">
        <f>'DATA 2021'!AK163-'DATA 2021'!AI163</f>
        <v>0</v>
      </c>
      <c r="AL28" s="273">
        <f>'DATA 2021'!AL163-'DATA 2021'!AJ163</f>
        <v>0</v>
      </c>
      <c r="AM28" s="275">
        <f>'DATA 2021'!AM163-'DATA 2021'!AK163</f>
        <v>0</v>
      </c>
      <c r="AN28" s="273">
        <f>'DATA 2021'!AN163-'DATA 2021'!AL163</f>
        <v>0</v>
      </c>
      <c r="AO28" s="275">
        <f>'DATA 2021'!AO163-'DATA 2021'!AM163</f>
        <v>0</v>
      </c>
      <c r="AP28" s="273">
        <f>'DATA 2021'!AP163-'DATA 2021'!AN163</f>
        <v>0</v>
      </c>
      <c r="AQ28" s="275">
        <f>'DATA 2021'!AQ163-'DATA 2021'!AO163</f>
        <v>0</v>
      </c>
      <c r="AR28" s="241">
        <f>'DATA 2021'!AR163-'DATA 2021'!AP163</f>
        <v>0</v>
      </c>
      <c r="AS28" s="242">
        <f>'DATA 2021'!AS163-'DATA 2021'!AQ163</f>
        <v>0</v>
      </c>
      <c r="AT28" s="241">
        <f>'DATA 2021'!AT163-'DATA 2021'!AR163</f>
        <v>0</v>
      </c>
      <c r="AU28" s="242">
        <f>'DATA 2021'!AU163-'DATA 2021'!AS163</f>
        <v>0</v>
      </c>
      <c r="AV28" s="276">
        <f>'DATA 2021'!AV163-'DATA 2021'!AT163</f>
        <v>0</v>
      </c>
      <c r="AW28" s="277">
        <f>'DATA 2021'!AW163-'DATA 2021'!AU163</f>
        <v>0</v>
      </c>
      <c r="AX28" s="276">
        <f>'DATA 2021'!AX163-'DATA 2021'!AV163</f>
        <v>0</v>
      </c>
      <c r="AY28" s="277">
        <f>'DATA 2021'!AY163-'DATA 2021'!AW163</f>
        <v>0</v>
      </c>
      <c r="AZ28" s="273">
        <f>'DATA 2021'!AZ163-'DATA 2021'!AX163</f>
        <v>0</v>
      </c>
      <c r="BA28" s="275">
        <f>'DATA 2021'!BA163-'DATA 2021'!AY163</f>
        <v>0</v>
      </c>
      <c r="BB28" s="237">
        <f>'DATA 2021'!BB163-'DATA 2021'!B163</f>
        <v>0</v>
      </c>
      <c r="BC28" s="240">
        <f>'DATA 2021'!BC163-'DATA 2021'!C163</f>
        <v>0</v>
      </c>
      <c r="BD28" s="233"/>
      <c r="BE28" s="234"/>
      <c r="BF28" s="233"/>
      <c r="BG28" s="234"/>
      <c r="BH28" s="233"/>
      <c r="BI28" s="234"/>
      <c r="BJ28" s="233"/>
      <c r="BK28" s="234"/>
      <c r="BL28" s="233"/>
      <c r="BM28" s="234"/>
    </row>
    <row r="29" spans="1:65" ht="21" customHeight="1">
      <c r="A29" s="114">
        <v>27</v>
      </c>
      <c r="B29" s="235">
        <f>'DATA 2021'!B164</f>
        <v>0</v>
      </c>
      <c r="C29" s="236">
        <f>'DATA 2021'!C164</f>
        <v>0</v>
      </c>
      <c r="D29" s="241">
        <f>'DATA 2021'!D164-'DATA 2021'!B164</f>
        <v>0</v>
      </c>
      <c r="E29" s="242">
        <f>'DATA 2021'!E164-'DATA 2021'!C164</f>
        <v>0</v>
      </c>
      <c r="F29" s="276">
        <f>'DATA 2021'!F164-'DATA 2021'!D164</f>
        <v>0</v>
      </c>
      <c r="G29" s="277">
        <f>'DATA 2021'!G164-'DATA 2021'!E164</f>
        <v>0</v>
      </c>
      <c r="H29" s="276">
        <f>'DATA 2021'!H164-'DATA 2021'!F164</f>
        <v>0</v>
      </c>
      <c r="I29" s="277">
        <f>'DATA 2021'!I164-'DATA 2021'!G164</f>
        <v>0</v>
      </c>
      <c r="J29" s="273">
        <f>'DATA 2021'!J164-'DATA 2021'!H164</f>
        <v>0</v>
      </c>
      <c r="K29" s="275">
        <f>'DATA 2021'!K164-'DATA 2021'!I164</f>
        <v>0</v>
      </c>
      <c r="L29" s="273">
        <f>'DATA 2021'!L164-'DATA 2021'!J164</f>
        <v>0</v>
      </c>
      <c r="M29" s="275">
        <f>'DATA 2021'!M164-'DATA 2021'!K164</f>
        <v>0</v>
      </c>
      <c r="N29" s="273">
        <f>'DATA 2021'!N164-'DATA 2021'!L164</f>
        <v>0</v>
      </c>
      <c r="O29" s="275">
        <f>'DATA 2021'!O164-'DATA 2021'!M164</f>
        <v>0</v>
      </c>
      <c r="P29" s="241">
        <f>'DATA 2021'!P164-'DATA 2021'!N164</f>
        <v>0</v>
      </c>
      <c r="Q29" s="242">
        <f>'DATA 2021'!Q164-'DATA 2021'!O164</f>
        <v>0</v>
      </c>
      <c r="R29" s="241">
        <f>'DATA 2021'!R164-'DATA 2021'!P164</f>
        <v>0</v>
      </c>
      <c r="S29" s="242">
        <f>'DATA 2021'!S164-'DATA 2021'!Q164</f>
        <v>0</v>
      </c>
      <c r="T29" s="276">
        <f>'DATA 2021'!T164-'DATA 2021'!R164</f>
        <v>0</v>
      </c>
      <c r="U29" s="277">
        <f>'DATA 2021'!U164-'DATA 2021'!S164</f>
        <v>0</v>
      </c>
      <c r="V29" s="276">
        <f>'DATA 2021'!V164-'DATA 2021'!T164</f>
        <v>0</v>
      </c>
      <c r="W29" s="277">
        <f>'DATA 2021'!W164-'DATA 2021'!U164</f>
        <v>0</v>
      </c>
      <c r="X29" s="273">
        <f>'DATA 2021'!X164-'DATA 2021'!V164</f>
        <v>0</v>
      </c>
      <c r="Y29" s="275">
        <f>'DATA 2021'!Y164-'DATA 2021'!W164</f>
        <v>0</v>
      </c>
      <c r="Z29" s="273">
        <f>'DATA 2021'!Z164-'DATA 2021'!X164</f>
        <v>0</v>
      </c>
      <c r="AA29" s="275">
        <f>'DATA 2021'!AA164-'DATA 2021'!Y164</f>
        <v>0</v>
      </c>
      <c r="AB29" s="273">
        <f>'DATA 2021'!AB164-'DATA 2021'!Z164</f>
        <v>0</v>
      </c>
      <c r="AC29" s="275">
        <f>'DATA 2021'!AC164-'DATA 2021'!AA164</f>
        <v>0</v>
      </c>
      <c r="AD29" s="241">
        <f>'DATA 2021'!AD164-'DATA 2021'!AB164</f>
        <v>0</v>
      </c>
      <c r="AE29" s="242">
        <f>'DATA 2021'!AE164-'DATA 2021'!AC164</f>
        <v>0</v>
      </c>
      <c r="AF29" s="241">
        <f>'DATA 2021'!AF164-'DATA 2021'!AD164</f>
        <v>0</v>
      </c>
      <c r="AG29" s="242">
        <f>'DATA 2021'!AG164-'DATA 2021'!AE164</f>
        <v>0</v>
      </c>
      <c r="AH29" s="276">
        <f>'DATA 2021'!AH164-'DATA 2021'!AF164</f>
        <v>0</v>
      </c>
      <c r="AI29" s="277">
        <f>'DATA 2021'!AI164-'DATA 2021'!AG164</f>
        <v>0</v>
      </c>
      <c r="AJ29" s="276">
        <f>'DATA 2021'!AJ164-'DATA 2021'!AH164</f>
        <v>0</v>
      </c>
      <c r="AK29" s="277">
        <f>'DATA 2021'!AK164-'DATA 2021'!AI164</f>
        <v>0</v>
      </c>
      <c r="AL29" s="273">
        <f>'DATA 2021'!AL164-'DATA 2021'!AJ164</f>
        <v>0</v>
      </c>
      <c r="AM29" s="275">
        <f>'DATA 2021'!AM164-'DATA 2021'!AK164</f>
        <v>0</v>
      </c>
      <c r="AN29" s="273">
        <f>'DATA 2021'!AN164-'DATA 2021'!AL164</f>
        <v>0</v>
      </c>
      <c r="AO29" s="275">
        <f>'DATA 2021'!AO164-'DATA 2021'!AM164</f>
        <v>0</v>
      </c>
      <c r="AP29" s="273">
        <f>'DATA 2021'!AP164-'DATA 2021'!AN164</f>
        <v>0</v>
      </c>
      <c r="AQ29" s="275">
        <f>'DATA 2021'!AQ164-'DATA 2021'!AO164</f>
        <v>0</v>
      </c>
      <c r="AR29" s="241">
        <f>'DATA 2021'!AR164-'DATA 2021'!AP164</f>
        <v>0</v>
      </c>
      <c r="AS29" s="242">
        <f>'DATA 2021'!AS164-'DATA 2021'!AQ164</f>
        <v>0</v>
      </c>
      <c r="AT29" s="241">
        <f>'DATA 2021'!AT164-'DATA 2021'!AR164</f>
        <v>0</v>
      </c>
      <c r="AU29" s="242">
        <f>'DATA 2021'!AU164-'DATA 2021'!AS164</f>
        <v>0</v>
      </c>
      <c r="AV29" s="276">
        <f>'DATA 2021'!AV164-'DATA 2021'!AT164</f>
        <v>0</v>
      </c>
      <c r="AW29" s="277">
        <f>'DATA 2021'!AW164-'DATA 2021'!AU164</f>
        <v>0</v>
      </c>
      <c r="AX29" s="276">
        <f>'DATA 2021'!AX164-'DATA 2021'!AV164</f>
        <v>0</v>
      </c>
      <c r="AY29" s="277">
        <f>'DATA 2021'!AY164-'DATA 2021'!AW164</f>
        <v>0</v>
      </c>
      <c r="AZ29" s="273">
        <f>'DATA 2021'!AZ164-'DATA 2021'!AX164</f>
        <v>0</v>
      </c>
      <c r="BA29" s="275">
        <f>'DATA 2021'!BA164-'DATA 2021'!AY164</f>
        <v>0</v>
      </c>
      <c r="BB29" s="273">
        <f>'DATA 2021'!BB164-'DATA 2021'!AZ164</f>
        <v>0</v>
      </c>
      <c r="BC29" s="275">
        <f>'DATA 2021'!BC164-'DATA 2021'!BA164</f>
        <v>0</v>
      </c>
      <c r="BD29" s="237">
        <f>'DATA 2021'!BD164-'DATA 2021'!B164</f>
        <v>0</v>
      </c>
      <c r="BE29" s="240">
        <f>'DATA 2021'!BE164-'DATA 2021'!C164</f>
        <v>0</v>
      </c>
      <c r="BF29" s="233"/>
      <c r="BG29" s="234"/>
      <c r="BH29" s="233"/>
      <c r="BI29" s="234"/>
      <c r="BJ29" s="233"/>
      <c r="BK29" s="234"/>
      <c r="BL29" s="233"/>
      <c r="BM29" s="234"/>
    </row>
    <row r="30" spans="1:65" ht="21" customHeight="1">
      <c r="A30" s="114">
        <v>28</v>
      </c>
      <c r="B30" s="235">
        <f>'DATA 2021'!B165</f>
        <v>0</v>
      </c>
      <c r="C30" s="236">
        <f>'DATA 2021'!C165</f>
        <v>0</v>
      </c>
      <c r="D30" s="241">
        <f>'DATA 2021'!D165-'DATA 2021'!B165</f>
        <v>0</v>
      </c>
      <c r="E30" s="242">
        <f>'DATA 2021'!E165-'DATA 2021'!C165</f>
        <v>0</v>
      </c>
      <c r="F30" s="276">
        <f>'DATA 2021'!F165-'DATA 2021'!D165</f>
        <v>0</v>
      </c>
      <c r="G30" s="277">
        <f>'DATA 2021'!G165-'DATA 2021'!E165</f>
        <v>0</v>
      </c>
      <c r="H30" s="276">
        <f>'DATA 2021'!H165-'DATA 2021'!F165</f>
        <v>0</v>
      </c>
      <c r="I30" s="277">
        <f>'DATA 2021'!I165-'DATA 2021'!G165</f>
        <v>0</v>
      </c>
      <c r="J30" s="273">
        <f>'DATA 2021'!J165-'DATA 2021'!H165</f>
        <v>0</v>
      </c>
      <c r="K30" s="275">
        <f>'DATA 2021'!K165-'DATA 2021'!I165</f>
        <v>0</v>
      </c>
      <c r="L30" s="273">
        <f>'DATA 2021'!L165-'DATA 2021'!J165</f>
        <v>0</v>
      </c>
      <c r="M30" s="275">
        <f>'DATA 2021'!M165-'DATA 2021'!K165</f>
        <v>0</v>
      </c>
      <c r="N30" s="273">
        <f>'DATA 2021'!N165-'DATA 2021'!L165</f>
        <v>0</v>
      </c>
      <c r="O30" s="275">
        <f>'DATA 2021'!O165-'DATA 2021'!M165</f>
        <v>0</v>
      </c>
      <c r="P30" s="241">
        <f>'DATA 2021'!P165-'DATA 2021'!N165</f>
        <v>0</v>
      </c>
      <c r="Q30" s="242">
        <f>'DATA 2021'!Q165-'DATA 2021'!O165</f>
        <v>0</v>
      </c>
      <c r="R30" s="241">
        <f>'DATA 2021'!R165-'DATA 2021'!P165</f>
        <v>0</v>
      </c>
      <c r="S30" s="242">
        <f>'DATA 2021'!S165-'DATA 2021'!Q165</f>
        <v>0</v>
      </c>
      <c r="T30" s="276">
        <f>'DATA 2021'!T165-'DATA 2021'!R165</f>
        <v>0</v>
      </c>
      <c r="U30" s="277">
        <f>'DATA 2021'!U165-'DATA 2021'!S165</f>
        <v>0</v>
      </c>
      <c r="V30" s="276">
        <f>'DATA 2021'!V165-'DATA 2021'!T165</f>
        <v>0</v>
      </c>
      <c r="W30" s="277">
        <f>'DATA 2021'!W165-'DATA 2021'!U165</f>
        <v>0</v>
      </c>
      <c r="X30" s="273">
        <f>'DATA 2021'!X165-'DATA 2021'!V165</f>
        <v>0</v>
      </c>
      <c r="Y30" s="275">
        <f>'DATA 2021'!Y165-'DATA 2021'!W165</f>
        <v>0</v>
      </c>
      <c r="Z30" s="273">
        <f>'DATA 2021'!Z165-'DATA 2021'!X165</f>
        <v>0</v>
      </c>
      <c r="AA30" s="275">
        <f>'DATA 2021'!AA165-'DATA 2021'!Y165</f>
        <v>0</v>
      </c>
      <c r="AB30" s="273">
        <f>'DATA 2021'!AB165-'DATA 2021'!Z165</f>
        <v>0</v>
      </c>
      <c r="AC30" s="275">
        <f>'DATA 2021'!AC165-'DATA 2021'!AA165</f>
        <v>0</v>
      </c>
      <c r="AD30" s="241">
        <f>'DATA 2021'!AD165-'DATA 2021'!AB165</f>
        <v>0</v>
      </c>
      <c r="AE30" s="242">
        <f>'DATA 2021'!AE165-'DATA 2021'!AC165</f>
        <v>0</v>
      </c>
      <c r="AF30" s="241">
        <f>'DATA 2021'!AF165-'DATA 2021'!AD165</f>
        <v>0</v>
      </c>
      <c r="AG30" s="242">
        <f>'DATA 2021'!AG165-'DATA 2021'!AE165</f>
        <v>0</v>
      </c>
      <c r="AH30" s="276">
        <f>'DATA 2021'!AH165-'DATA 2021'!AF165</f>
        <v>0</v>
      </c>
      <c r="AI30" s="277">
        <f>'DATA 2021'!AI165-'DATA 2021'!AG165</f>
        <v>0</v>
      </c>
      <c r="AJ30" s="276">
        <f>'DATA 2021'!AJ165-'DATA 2021'!AH165</f>
        <v>0</v>
      </c>
      <c r="AK30" s="277">
        <f>'DATA 2021'!AK165-'DATA 2021'!AI165</f>
        <v>0</v>
      </c>
      <c r="AL30" s="273">
        <f>'DATA 2021'!AL165-'DATA 2021'!AJ165</f>
        <v>0</v>
      </c>
      <c r="AM30" s="275">
        <f>'DATA 2021'!AM165-'DATA 2021'!AK165</f>
        <v>0</v>
      </c>
      <c r="AN30" s="273">
        <f>'DATA 2021'!AN165-'DATA 2021'!AL165</f>
        <v>0</v>
      </c>
      <c r="AO30" s="275">
        <f>'DATA 2021'!AO165-'DATA 2021'!AM165</f>
        <v>0</v>
      </c>
      <c r="AP30" s="273">
        <f>'DATA 2021'!AP165-'DATA 2021'!AN165</f>
        <v>0</v>
      </c>
      <c r="AQ30" s="275">
        <f>'DATA 2021'!AQ165-'DATA 2021'!AO165</f>
        <v>0</v>
      </c>
      <c r="AR30" s="241">
        <f>'DATA 2021'!AR165-'DATA 2021'!AP165</f>
        <v>0</v>
      </c>
      <c r="AS30" s="242">
        <f>'DATA 2021'!AS165-'DATA 2021'!AQ165</f>
        <v>0</v>
      </c>
      <c r="AT30" s="241">
        <f>'DATA 2021'!AT165-'DATA 2021'!AR165</f>
        <v>0</v>
      </c>
      <c r="AU30" s="242">
        <f>'DATA 2021'!AU165-'DATA 2021'!AS165</f>
        <v>0</v>
      </c>
      <c r="AV30" s="276">
        <f>'DATA 2021'!AV165-'DATA 2021'!AT165</f>
        <v>0</v>
      </c>
      <c r="AW30" s="277">
        <f>'DATA 2021'!AW165-'DATA 2021'!AU165</f>
        <v>0</v>
      </c>
      <c r="AX30" s="276">
        <f>'DATA 2021'!AX165-'DATA 2021'!AV165</f>
        <v>0</v>
      </c>
      <c r="AY30" s="277">
        <f>'DATA 2021'!AY165-'DATA 2021'!AW165</f>
        <v>0</v>
      </c>
      <c r="AZ30" s="273">
        <f>'DATA 2021'!AZ165-'DATA 2021'!AX165</f>
        <v>0</v>
      </c>
      <c r="BA30" s="275">
        <f>'DATA 2021'!BA165-'DATA 2021'!AY165</f>
        <v>0</v>
      </c>
      <c r="BB30" s="273">
        <f>'DATA 2021'!BB165-'DATA 2021'!AZ165</f>
        <v>0</v>
      </c>
      <c r="BC30" s="275">
        <f>'DATA 2021'!BC165-'DATA 2021'!BA165</f>
        <v>0</v>
      </c>
      <c r="BD30" s="273">
        <f>'DATA 2021'!BD165-'DATA 2021'!BB165</f>
        <v>0</v>
      </c>
      <c r="BE30" s="275">
        <f>'DATA 2021'!BE165-'DATA 2021'!BC165</f>
        <v>0</v>
      </c>
      <c r="BF30" s="237">
        <f>'DATA 2021'!BF165-'DATA 2021'!B165</f>
        <v>0</v>
      </c>
      <c r="BG30" s="240">
        <f>'DATA 2021'!BG165-'DATA 2021'!C165</f>
        <v>0</v>
      </c>
      <c r="BH30" s="233"/>
      <c r="BI30" s="234"/>
      <c r="BJ30" s="233"/>
      <c r="BK30" s="234"/>
      <c r="BL30" s="233"/>
      <c r="BM30" s="234"/>
    </row>
    <row r="31" spans="1:65" ht="21" customHeight="1">
      <c r="A31" s="114">
        <v>29</v>
      </c>
      <c r="B31" s="235">
        <f>'DATA 2021'!B166</f>
        <v>0</v>
      </c>
      <c r="C31" s="236">
        <f>'DATA 2021'!C166</f>
        <v>0</v>
      </c>
      <c r="D31" s="241">
        <f>'DATA 2021'!D166-'DATA 2021'!B166</f>
        <v>0</v>
      </c>
      <c r="E31" s="242">
        <f>'DATA 2021'!E166-'DATA 2021'!C166</f>
        <v>0</v>
      </c>
      <c r="F31" s="276">
        <f>'DATA 2021'!F166-'DATA 2021'!D166</f>
        <v>0</v>
      </c>
      <c r="G31" s="277">
        <f>'DATA 2021'!G166-'DATA 2021'!E166</f>
        <v>0</v>
      </c>
      <c r="H31" s="276">
        <f>'DATA 2021'!H166-'DATA 2021'!F166</f>
        <v>0</v>
      </c>
      <c r="I31" s="277">
        <f>'DATA 2021'!I166-'DATA 2021'!G166</f>
        <v>0</v>
      </c>
      <c r="J31" s="273">
        <f>'DATA 2021'!J166-'DATA 2021'!H166</f>
        <v>0</v>
      </c>
      <c r="K31" s="275">
        <f>'DATA 2021'!K166-'DATA 2021'!I166</f>
        <v>0</v>
      </c>
      <c r="L31" s="273">
        <f>'DATA 2021'!L166-'DATA 2021'!J166</f>
        <v>0</v>
      </c>
      <c r="M31" s="275">
        <f>'DATA 2021'!M166-'DATA 2021'!K166</f>
        <v>0</v>
      </c>
      <c r="N31" s="273">
        <f>'DATA 2021'!N166-'DATA 2021'!L166</f>
        <v>0</v>
      </c>
      <c r="O31" s="275">
        <f>'DATA 2021'!O166-'DATA 2021'!M166</f>
        <v>0</v>
      </c>
      <c r="P31" s="241">
        <f>'DATA 2021'!P166-'DATA 2021'!N166</f>
        <v>0</v>
      </c>
      <c r="Q31" s="242">
        <f>'DATA 2021'!Q166-'DATA 2021'!O166</f>
        <v>0</v>
      </c>
      <c r="R31" s="241">
        <f>'DATA 2021'!R166-'DATA 2021'!P166</f>
        <v>0</v>
      </c>
      <c r="S31" s="242">
        <f>'DATA 2021'!S166-'DATA 2021'!Q166</f>
        <v>0</v>
      </c>
      <c r="T31" s="276">
        <f>'DATA 2021'!T166-'DATA 2021'!R166</f>
        <v>0</v>
      </c>
      <c r="U31" s="277">
        <f>'DATA 2021'!U166-'DATA 2021'!S166</f>
        <v>0</v>
      </c>
      <c r="V31" s="276">
        <f>'DATA 2021'!V166-'DATA 2021'!T166</f>
        <v>0</v>
      </c>
      <c r="W31" s="277">
        <f>'DATA 2021'!W166-'DATA 2021'!U166</f>
        <v>0</v>
      </c>
      <c r="X31" s="273">
        <f>'DATA 2021'!X166-'DATA 2021'!V166</f>
        <v>0</v>
      </c>
      <c r="Y31" s="275">
        <f>'DATA 2021'!Y166-'DATA 2021'!W166</f>
        <v>0</v>
      </c>
      <c r="Z31" s="273">
        <f>'DATA 2021'!Z166-'DATA 2021'!X166</f>
        <v>0</v>
      </c>
      <c r="AA31" s="275">
        <f>'DATA 2021'!AA166-'DATA 2021'!Y166</f>
        <v>0</v>
      </c>
      <c r="AB31" s="273">
        <f>'DATA 2021'!AB166-'DATA 2021'!Z166</f>
        <v>0</v>
      </c>
      <c r="AC31" s="275">
        <f>'DATA 2021'!AC166-'DATA 2021'!AA166</f>
        <v>0</v>
      </c>
      <c r="AD31" s="241">
        <f>'DATA 2021'!AD166-'DATA 2021'!AB166</f>
        <v>0</v>
      </c>
      <c r="AE31" s="242">
        <f>'DATA 2021'!AE166-'DATA 2021'!AC166</f>
        <v>0</v>
      </c>
      <c r="AF31" s="241">
        <f>'DATA 2021'!AF166-'DATA 2021'!AD166</f>
        <v>0</v>
      </c>
      <c r="AG31" s="242">
        <f>'DATA 2021'!AG166-'DATA 2021'!AE166</f>
        <v>0</v>
      </c>
      <c r="AH31" s="276">
        <f>'DATA 2021'!AH166-'DATA 2021'!AF166</f>
        <v>0</v>
      </c>
      <c r="AI31" s="277">
        <f>'DATA 2021'!AI166-'DATA 2021'!AG166</f>
        <v>0</v>
      </c>
      <c r="AJ31" s="276">
        <f>'DATA 2021'!AJ166-'DATA 2021'!AH166</f>
        <v>0</v>
      </c>
      <c r="AK31" s="277">
        <f>'DATA 2021'!AK166-'DATA 2021'!AI166</f>
        <v>0</v>
      </c>
      <c r="AL31" s="273">
        <f>'DATA 2021'!AL166-'DATA 2021'!AJ166</f>
        <v>0</v>
      </c>
      <c r="AM31" s="275">
        <f>'DATA 2021'!AM166-'DATA 2021'!AK166</f>
        <v>0</v>
      </c>
      <c r="AN31" s="273">
        <f>'DATA 2021'!AN166-'DATA 2021'!AL166</f>
        <v>0</v>
      </c>
      <c r="AO31" s="275">
        <f>'DATA 2021'!AO166-'DATA 2021'!AM166</f>
        <v>0</v>
      </c>
      <c r="AP31" s="273">
        <f>'DATA 2021'!AP166-'DATA 2021'!AN166</f>
        <v>0</v>
      </c>
      <c r="AQ31" s="275">
        <f>'DATA 2021'!AQ166-'DATA 2021'!AO166</f>
        <v>0</v>
      </c>
      <c r="AR31" s="241">
        <f>'DATA 2021'!AR166-'DATA 2021'!AP166</f>
        <v>0</v>
      </c>
      <c r="AS31" s="242">
        <f>'DATA 2021'!AS166-'DATA 2021'!AQ166</f>
        <v>0</v>
      </c>
      <c r="AT31" s="241">
        <f>'DATA 2021'!AT166-'DATA 2021'!AR166</f>
        <v>0</v>
      </c>
      <c r="AU31" s="242">
        <f>'DATA 2021'!AU166-'DATA 2021'!AS166</f>
        <v>0</v>
      </c>
      <c r="AV31" s="276">
        <f>'DATA 2021'!AV166-'DATA 2021'!AT166</f>
        <v>0</v>
      </c>
      <c r="AW31" s="277">
        <f>'DATA 2021'!AW166-'DATA 2021'!AU166</f>
        <v>0</v>
      </c>
      <c r="AX31" s="276">
        <f>'DATA 2021'!AX166-'DATA 2021'!AV166</f>
        <v>0</v>
      </c>
      <c r="AY31" s="277">
        <f>'DATA 2021'!AY166-'DATA 2021'!AW166</f>
        <v>0</v>
      </c>
      <c r="AZ31" s="273">
        <f>'DATA 2021'!AZ166-'DATA 2021'!AX166</f>
        <v>0</v>
      </c>
      <c r="BA31" s="275">
        <f>'DATA 2021'!BA166-'DATA 2021'!AY166</f>
        <v>0</v>
      </c>
      <c r="BB31" s="273">
        <f>'DATA 2021'!BB166-'DATA 2021'!AZ166</f>
        <v>0</v>
      </c>
      <c r="BC31" s="275">
        <f>'DATA 2021'!BC166-'DATA 2021'!BA166</f>
        <v>0</v>
      </c>
      <c r="BD31" s="273">
        <f>'DATA 2021'!BD166-'DATA 2021'!BB166</f>
        <v>0</v>
      </c>
      <c r="BE31" s="275">
        <f>'DATA 2021'!BE166-'DATA 2021'!BC166</f>
        <v>0</v>
      </c>
      <c r="BF31" s="241">
        <f>'DATA 2021'!BF166-'DATA 2021'!BD166</f>
        <v>0</v>
      </c>
      <c r="BG31" s="242">
        <f>'DATA 2021'!BG166-'DATA 2021'!BE166</f>
        <v>0</v>
      </c>
      <c r="BH31" s="237">
        <f>'DATA 2021'!BH166-'DATA 2021'!B166</f>
        <v>0</v>
      </c>
      <c r="BI31" s="240">
        <f>'DATA 2021'!BI166-'DATA 2021'!C166</f>
        <v>0</v>
      </c>
      <c r="BJ31" s="233"/>
      <c r="BK31" s="234"/>
      <c r="BL31" s="233"/>
      <c r="BM31" s="234"/>
    </row>
    <row r="32" spans="1:65" ht="21" customHeight="1">
      <c r="A32" s="114">
        <v>30</v>
      </c>
      <c r="B32" s="235">
        <f>'DATA 2021'!B167</f>
        <v>0</v>
      </c>
      <c r="C32" s="236">
        <f>'DATA 2021'!C167</f>
        <v>0</v>
      </c>
      <c r="D32" s="241">
        <f>'DATA 2021'!D167-'DATA 2021'!B167</f>
        <v>0</v>
      </c>
      <c r="E32" s="242">
        <f>'DATA 2021'!E167-'DATA 2021'!C167</f>
        <v>0</v>
      </c>
      <c r="F32" s="276">
        <f>'DATA 2021'!F167-'DATA 2021'!D167</f>
        <v>0</v>
      </c>
      <c r="G32" s="277">
        <f>'DATA 2021'!G167-'DATA 2021'!E167</f>
        <v>0</v>
      </c>
      <c r="H32" s="276">
        <f>'DATA 2021'!H167-'DATA 2021'!F167</f>
        <v>0</v>
      </c>
      <c r="I32" s="277">
        <f>'DATA 2021'!I167-'DATA 2021'!G167</f>
        <v>0</v>
      </c>
      <c r="J32" s="273">
        <f>'DATA 2021'!J167-'DATA 2021'!H167</f>
        <v>0</v>
      </c>
      <c r="K32" s="275">
        <f>'DATA 2021'!K167-'DATA 2021'!I167</f>
        <v>0</v>
      </c>
      <c r="L32" s="273">
        <f>'DATA 2021'!L167-'DATA 2021'!J167</f>
        <v>0</v>
      </c>
      <c r="M32" s="275">
        <f>'DATA 2021'!M167-'DATA 2021'!K167</f>
        <v>0</v>
      </c>
      <c r="N32" s="273">
        <f>'DATA 2021'!N167-'DATA 2021'!L167</f>
        <v>0</v>
      </c>
      <c r="O32" s="275">
        <f>'DATA 2021'!O167-'DATA 2021'!M167</f>
        <v>0</v>
      </c>
      <c r="P32" s="241">
        <f>'DATA 2021'!P167-'DATA 2021'!N167</f>
        <v>0</v>
      </c>
      <c r="Q32" s="242">
        <f>'DATA 2021'!Q167-'DATA 2021'!O167</f>
        <v>0</v>
      </c>
      <c r="R32" s="241">
        <f>'DATA 2021'!R167-'DATA 2021'!P167</f>
        <v>0</v>
      </c>
      <c r="S32" s="242">
        <f>'DATA 2021'!S167-'DATA 2021'!Q167</f>
        <v>0</v>
      </c>
      <c r="T32" s="276">
        <f>'DATA 2021'!T167-'DATA 2021'!R167</f>
        <v>0</v>
      </c>
      <c r="U32" s="277">
        <f>'DATA 2021'!U167-'DATA 2021'!S167</f>
        <v>0</v>
      </c>
      <c r="V32" s="276">
        <f>'DATA 2021'!V167-'DATA 2021'!T167</f>
        <v>0</v>
      </c>
      <c r="W32" s="277">
        <f>'DATA 2021'!W167-'DATA 2021'!U167</f>
        <v>0</v>
      </c>
      <c r="X32" s="273">
        <f>'DATA 2021'!X167-'DATA 2021'!V167</f>
        <v>0</v>
      </c>
      <c r="Y32" s="275">
        <f>'DATA 2021'!Y167-'DATA 2021'!W167</f>
        <v>0</v>
      </c>
      <c r="Z32" s="273">
        <f>'DATA 2021'!Z167-'DATA 2021'!X167</f>
        <v>0</v>
      </c>
      <c r="AA32" s="275">
        <f>'DATA 2021'!AA167-'DATA 2021'!Y167</f>
        <v>0</v>
      </c>
      <c r="AB32" s="273">
        <f>'DATA 2021'!AB167-'DATA 2021'!Z167</f>
        <v>0</v>
      </c>
      <c r="AC32" s="275">
        <f>'DATA 2021'!AC167-'DATA 2021'!AA167</f>
        <v>0</v>
      </c>
      <c r="AD32" s="241">
        <f>'DATA 2021'!AD167-'DATA 2021'!AB167</f>
        <v>0</v>
      </c>
      <c r="AE32" s="242">
        <f>'DATA 2021'!AE167-'DATA 2021'!AC167</f>
        <v>0</v>
      </c>
      <c r="AF32" s="241">
        <f>'DATA 2021'!AF167-'DATA 2021'!AD167</f>
        <v>0</v>
      </c>
      <c r="AG32" s="242">
        <f>'DATA 2021'!AG167-'DATA 2021'!AE167</f>
        <v>0</v>
      </c>
      <c r="AH32" s="276">
        <f>'DATA 2021'!AH167-'DATA 2021'!AF167</f>
        <v>0</v>
      </c>
      <c r="AI32" s="277">
        <f>'DATA 2021'!AI167-'DATA 2021'!AG167</f>
        <v>0</v>
      </c>
      <c r="AJ32" s="276">
        <f>'DATA 2021'!AJ167-'DATA 2021'!AH167</f>
        <v>0</v>
      </c>
      <c r="AK32" s="277">
        <f>'DATA 2021'!AK167-'DATA 2021'!AI167</f>
        <v>0</v>
      </c>
      <c r="AL32" s="273">
        <f>'DATA 2021'!AL167-'DATA 2021'!AJ167</f>
        <v>0</v>
      </c>
      <c r="AM32" s="275">
        <f>'DATA 2021'!AM167-'DATA 2021'!AK167</f>
        <v>0</v>
      </c>
      <c r="AN32" s="273">
        <f>'DATA 2021'!AN167-'DATA 2021'!AL167</f>
        <v>0</v>
      </c>
      <c r="AO32" s="275">
        <f>'DATA 2021'!AO167-'DATA 2021'!AM167</f>
        <v>0</v>
      </c>
      <c r="AP32" s="273">
        <f>'DATA 2021'!AP167-'DATA 2021'!AN167</f>
        <v>0</v>
      </c>
      <c r="AQ32" s="275">
        <f>'DATA 2021'!AQ167-'DATA 2021'!AO167</f>
        <v>0</v>
      </c>
      <c r="AR32" s="241">
        <f>'DATA 2021'!AR167-'DATA 2021'!AP167</f>
        <v>0</v>
      </c>
      <c r="AS32" s="242">
        <f>'DATA 2021'!AS167-'DATA 2021'!AQ167</f>
        <v>0</v>
      </c>
      <c r="AT32" s="241">
        <f>'DATA 2021'!AT167-'DATA 2021'!AR167</f>
        <v>0</v>
      </c>
      <c r="AU32" s="242">
        <f>'DATA 2021'!AU167-'DATA 2021'!AS167</f>
        <v>0</v>
      </c>
      <c r="AV32" s="276">
        <f>'DATA 2021'!AV167-'DATA 2021'!AT167</f>
        <v>0</v>
      </c>
      <c r="AW32" s="277">
        <f>'DATA 2021'!AW167-'DATA 2021'!AU167</f>
        <v>0</v>
      </c>
      <c r="AX32" s="276">
        <f>'DATA 2021'!AX167-'DATA 2021'!AV167</f>
        <v>0</v>
      </c>
      <c r="AY32" s="277">
        <f>'DATA 2021'!AY167-'DATA 2021'!AW167</f>
        <v>0</v>
      </c>
      <c r="AZ32" s="273">
        <f>'DATA 2021'!AZ167-'DATA 2021'!AX167</f>
        <v>0</v>
      </c>
      <c r="BA32" s="275">
        <f>'DATA 2021'!BA167-'DATA 2021'!AY167</f>
        <v>0</v>
      </c>
      <c r="BB32" s="273">
        <f>'DATA 2021'!BB167-'DATA 2021'!AZ167</f>
        <v>0</v>
      </c>
      <c r="BC32" s="275">
        <f>'DATA 2021'!BC167-'DATA 2021'!BA167</f>
        <v>0</v>
      </c>
      <c r="BD32" s="273">
        <f>'DATA 2021'!BD167-'DATA 2021'!BB167</f>
        <v>0</v>
      </c>
      <c r="BE32" s="275">
        <f>'DATA 2021'!BE167-'DATA 2021'!BC167</f>
        <v>0</v>
      </c>
      <c r="BF32" s="241">
        <f>'DATA 2021'!BF167-'DATA 2021'!BD167</f>
        <v>0</v>
      </c>
      <c r="BG32" s="242">
        <f>'DATA 2021'!BG167-'DATA 2021'!BE167</f>
        <v>0</v>
      </c>
      <c r="BH32" s="241">
        <f>'DATA 2021'!BH167-'DATA 2021'!BF167</f>
        <v>0</v>
      </c>
      <c r="BI32" s="242">
        <f>'DATA 2021'!BI167-'DATA 2021'!BG167</f>
        <v>0</v>
      </c>
      <c r="BJ32" s="264">
        <f>'DATA 2021'!BJ167-'DATA 2021'!B167</f>
        <v>0</v>
      </c>
      <c r="BK32" s="265">
        <f>'DATA 2021'!BK167-'DATA 2021'!C167</f>
        <v>0</v>
      </c>
      <c r="BL32" s="119"/>
      <c r="BM32" s="234"/>
    </row>
    <row r="33" spans="1:65" ht="21" customHeight="1">
      <c r="A33" s="135" t="s">
        <v>29</v>
      </c>
      <c r="B33" s="249">
        <f>SUM(B3:B32)</f>
        <v>0</v>
      </c>
      <c r="C33" s="250">
        <f>SUM(C3:C32)</f>
        <v>0</v>
      </c>
      <c r="D33" s="251">
        <f>SUM(D4:D32)</f>
        <v>0</v>
      </c>
      <c r="E33" s="252">
        <f>SUM(E4:E32)</f>
        <v>0</v>
      </c>
      <c r="F33" s="251">
        <f>SUM(F5:F32)</f>
        <v>0</v>
      </c>
      <c r="G33" s="252">
        <f>SUM(G5:G32)</f>
        <v>0</v>
      </c>
      <c r="H33" s="251">
        <f>SUM(H6:H32)</f>
        <v>0</v>
      </c>
      <c r="I33" s="252">
        <f>SUM(I6:I32)</f>
        <v>0</v>
      </c>
      <c r="J33" s="251">
        <f>SUM(J7:J32)</f>
        <v>0</v>
      </c>
      <c r="K33" s="252">
        <f>SUM(K7:K32)</f>
        <v>0</v>
      </c>
      <c r="L33" s="251">
        <f>SUM(L8:L32)</f>
        <v>0</v>
      </c>
      <c r="M33" s="252">
        <f>SUM(M8:M32)</f>
        <v>0</v>
      </c>
      <c r="N33" s="251">
        <f>SUM(N9:N32)</f>
        <v>0</v>
      </c>
      <c r="O33" s="252">
        <f>SUM(O9:O32)</f>
        <v>0</v>
      </c>
      <c r="P33" s="251">
        <f>SUM(P10:P32)</f>
        <v>0</v>
      </c>
      <c r="Q33" s="252">
        <f>SUM(Q10:Q32)</f>
        <v>0</v>
      </c>
      <c r="R33" s="251">
        <f>SUM(R11:R32)</f>
        <v>0</v>
      </c>
      <c r="S33" s="252">
        <f>SUM(S11:S32)</f>
        <v>0</v>
      </c>
      <c r="T33" s="251">
        <f>SUM(T12:T32)</f>
        <v>0</v>
      </c>
      <c r="U33" s="252">
        <f>SUM(U12:U32)</f>
        <v>0</v>
      </c>
      <c r="V33" s="251">
        <f>SUM(V13:V32)</f>
        <v>0</v>
      </c>
      <c r="W33" s="252">
        <f>SUM(W13:W32)</f>
        <v>0</v>
      </c>
      <c r="X33" s="251">
        <f>SUM(X14:X32)</f>
        <v>0</v>
      </c>
      <c r="Y33" s="252">
        <f>SUM(Y14:Y32)</f>
        <v>0</v>
      </c>
      <c r="Z33" s="251">
        <f>SUM(Z15:Z32)</f>
        <v>0</v>
      </c>
      <c r="AA33" s="252">
        <f>SUM(AA15:AA32)</f>
        <v>0</v>
      </c>
      <c r="AB33" s="251">
        <f>SUM(AB16:AB32)</f>
        <v>0</v>
      </c>
      <c r="AC33" s="252">
        <f>SUM(AC16:AC32)</f>
        <v>0</v>
      </c>
      <c r="AD33" s="251">
        <f>SUM(AD17:AD32)</f>
        <v>0</v>
      </c>
      <c r="AE33" s="252">
        <f>SUM(AE17:AE32)</f>
        <v>0</v>
      </c>
      <c r="AF33" s="251">
        <f>SUM(AF18:AF32)</f>
        <v>0</v>
      </c>
      <c r="AG33" s="252">
        <f>SUM(AG18:AG32)</f>
        <v>0</v>
      </c>
      <c r="AH33" s="251">
        <f>SUM(AH19:AH32)</f>
        <v>0</v>
      </c>
      <c r="AI33" s="252">
        <f>SUM(AI19:AI32)</f>
        <v>0</v>
      </c>
      <c r="AJ33" s="251">
        <f>SUM(AJ20:AJ32)</f>
        <v>0</v>
      </c>
      <c r="AK33" s="252">
        <f>SUM(AK20:AK32)</f>
        <v>0</v>
      </c>
      <c r="AL33" s="251">
        <f>SUM(AL21:AL32)</f>
        <v>0</v>
      </c>
      <c r="AM33" s="252">
        <f>SUM(AM21:AM32)</f>
        <v>0</v>
      </c>
      <c r="AN33" s="251">
        <f>SUM(AN22:AN32)</f>
        <v>0</v>
      </c>
      <c r="AO33" s="252">
        <f>SUM(AO22:AO32)</f>
        <v>0</v>
      </c>
      <c r="AP33" s="251">
        <f>SUM(AP23:AP32)</f>
        <v>0</v>
      </c>
      <c r="AQ33" s="252">
        <f>SUM(AQ23:AQ32)</f>
        <v>0</v>
      </c>
      <c r="AR33" s="251">
        <f>SUM(AR24:AR32)</f>
        <v>0</v>
      </c>
      <c r="AS33" s="252">
        <f>SUM(AS24:AS32)</f>
        <v>0</v>
      </c>
      <c r="AT33" s="251">
        <f>SUM(AT25:AT32)</f>
        <v>0</v>
      </c>
      <c r="AU33" s="252">
        <f>SUM(AU25:AU32)</f>
        <v>0</v>
      </c>
      <c r="AV33" s="251">
        <f>SUM(AV26:AV32)</f>
        <v>0</v>
      </c>
      <c r="AW33" s="252">
        <f>SUM(AW26:AW32)</f>
        <v>0</v>
      </c>
      <c r="AX33" s="251">
        <f>SUM(AX27:AX32)</f>
        <v>0</v>
      </c>
      <c r="AY33" s="252">
        <f>SUM(AY27:AY32)</f>
        <v>0</v>
      </c>
      <c r="AZ33" s="251">
        <f>SUM(AZ28:AZ32)</f>
        <v>0</v>
      </c>
      <c r="BA33" s="252">
        <f>SUM(BA28:BA32)</f>
        <v>0</v>
      </c>
      <c r="BB33" s="251">
        <f>SUM(BB29:BB32)</f>
        <v>0</v>
      </c>
      <c r="BC33" s="252">
        <f>SUM(BC29:BC32)</f>
        <v>0</v>
      </c>
      <c r="BD33" s="251">
        <f>SUM(BD30:BD32)</f>
        <v>0</v>
      </c>
      <c r="BE33" s="252">
        <f>SUM(BE30:BE32)</f>
        <v>0</v>
      </c>
      <c r="BF33" s="251">
        <f>SUM(BF31:BF32)</f>
        <v>0</v>
      </c>
      <c r="BG33" s="252">
        <f>SUM(BG31:BG32)</f>
        <v>0</v>
      </c>
      <c r="BH33" s="251">
        <f>SUM(BH32:BH32)</f>
        <v>0</v>
      </c>
      <c r="BI33" s="266">
        <f>SUM(BI32:BI32)</f>
        <v>0</v>
      </c>
      <c r="BJ33" s="233"/>
      <c r="BK33" s="234"/>
      <c r="BL33" s="243"/>
      <c r="BM33" s="259"/>
    </row>
  </sheetData>
  <mergeCells count="32">
    <mergeCell ref="B1:C1"/>
    <mergeCell ref="BL1:BM1"/>
    <mergeCell ref="AD1:AE1"/>
    <mergeCell ref="F1:G1"/>
    <mergeCell ref="AZ1:BA1"/>
    <mergeCell ref="AV1:AW1"/>
    <mergeCell ref="D1:E1"/>
    <mergeCell ref="AX1:AY1"/>
    <mergeCell ref="AH1:AI1"/>
    <mergeCell ref="BD1:BE1"/>
    <mergeCell ref="AF1:AG1"/>
    <mergeCell ref="H1:I1"/>
    <mergeCell ref="BB1:BC1"/>
    <mergeCell ref="R1:S1"/>
    <mergeCell ref="BJ1:BK1"/>
    <mergeCell ref="P1:Q1"/>
    <mergeCell ref="J1:K1"/>
    <mergeCell ref="AL1:AM1"/>
    <mergeCell ref="BH1:BI1"/>
    <mergeCell ref="N1:O1"/>
    <mergeCell ref="L1:M1"/>
    <mergeCell ref="BF1:BG1"/>
    <mergeCell ref="Z1:AA1"/>
    <mergeCell ref="AN1:AO1"/>
    <mergeCell ref="AR1:AS1"/>
    <mergeCell ref="X1:Y1"/>
    <mergeCell ref="AT1:AU1"/>
    <mergeCell ref="AB1:AC1"/>
    <mergeCell ref="AP1:AQ1"/>
    <mergeCell ref="T1:U1"/>
    <mergeCell ref="V1:W1"/>
    <mergeCell ref="AJ1:AK1"/>
  </mergeCells>
  <pageMargins left="1" right="1" top="1" bottom="1" header="0.25" footer="0.25"/>
  <pageSetup orientation="portrait"/>
  <headerFooter>
    <oddFooter>&amp;C&amp;"Helvetica,Regular"&amp;12&amp;K000000&amp;P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M34"/>
  <sheetViews>
    <sheetView showGridLines="0" workbookViewId="0">
      <pane xSplit="1" ySplit="1" topLeftCell="AY20" activePane="bottomRight" state="frozen"/>
      <selection pane="topRight"/>
      <selection pane="bottomLeft"/>
      <selection pane="bottomRight" activeCell="BH32" sqref="BH32:BI33"/>
    </sheetView>
  </sheetViews>
  <sheetFormatPr defaultColWidth="16.28515625" defaultRowHeight="18" customHeight="1"/>
  <cols>
    <col min="1" max="2" width="8.42578125" style="267" customWidth="1"/>
    <col min="3" max="3" width="12" style="267" customWidth="1"/>
    <col min="4" max="4" width="8.28515625" style="267" customWidth="1"/>
    <col min="5" max="5" width="11.85546875" style="267" customWidth="1"/>
    <col min="6" max="6" width="8.42578125" style="267" customWidth="1"/>
    <col min="7" max="7" width="11.7109375" style="267" customWidth="1"/>
    <col min="8" max="8" width="8.42578125" style="267" customWidth="1"/>
    <col min="9" max="9" width="11.7109375" style="267" customWidth="1"/>
    <col min="10" max="10" width="8.42578125" style="267" customWidth="1"/>
    <col min="11" max="11" width="11.7109375" style="267" customWidth="1"/>
    <col min="12" max="12" width="8.42578125" style="267" customWidth="1"/>
    <col min="13" max="13" width="11.85546875" style="267" customWidth="1"/>
    <col min="14" max="14" width="8.42578125" style="267" customWidth="1"/>
    <col min="15" max="15" width="11.7109375" style="267" customWidth="1"/>
    <col min="16" max="16" width="8.42578125" style="267" customWidth="1"/>
    <col min="17" max="17" width="11.7109375" style="267" customWidth="1"/>
    <col min="18" max="18" width="8.28515625" style="267" customWidth="1"/>
    <col min="19" max="19" width="11.85546875" style="267" customWidth="1"/>
    <col min="20" max="20" width="8.28515625" style="267" customWidth="1"/>
    <col min="21" max="21" width="11.85546875" style="267" customWidth="1"/>
    <col min="22" max="22" width="8.28515625" style="267" customWidth="1"/>
    <col min="23" max="23" width="11.85546875" style="267" customWidth="1"/>
    <col min="24" max="24" width="8.42578125" style="267" customWidth="1"/>
    <col min="25" max="25" width="11.85546875" style="267" customWidth="1"/>
    <col min="26" max="26" width="8.42578125" style="267" customWidth="1"/>
    <col min="27" max="27" width="11.85546875" style="267" customWidth="1"/>
    <col min="28" max="28" width="8.42578125" style="267" customWidth="1"/>
    <col min="29" max="29" width="11.7109375" style="267" customWidth="1"/>
    <col min="30" max="30" width="8.42578125" style="267" customWidth="1"/>
    <col min="31" max="31" width="11.85546875" style="267" customWidth="1"/>
    <col min="32" max="32" width="8.28515625" style="267" customWidth="1"/>
    <col min="33" max="33" width="11.85546875" style="267" customWidth="1"/>
    <col min="34" max="34" width="8.28515625" style="267" customWidth="1"/>
    <col min="35" max="35" width="11.85546875" style="267" customWidth="1"/>
    <col min="36" max="36" width="8.42578125" style="267" customWidth="1"/>
    <col min="37" max="37" width="11.7109375" style="267" customWidth="1"/>
    <col min="38" max="38" width="8.42578125" style="267" customWidth="1"/>
    <col min="39" max="39" width="11.85546875" style="267" customWidth="1"/>
    <col min="40" max="40" width="8.28515625" style="267" customWidth="1"/>
    <col min="41" max="41" width="11.85546875" style="267" customWidth="1"/>
    <col min="42" max="42" width="8.42578125" style="267" customWidth="1"/>
    <col min="43" max="43" width="11.85546875" style="267" customWidth="1"/>
    <col min="44" max="44" width="8.42578125" style="267" customWidth="1"/>
    <col min="45" max="45" width="11.7109375" style="267" customWidth="1"/>
    <col min="46" max="46" width="8.42578125" style="267" customWidth="1"/>
    <col min="47" max="47" width="11.85546875" style="267" customWidth="1"/>
    <col min="48" max="48" width="8.42578125" style="267" customWidth="1"/>
    <col min="49" max="49" width="11.7109375" style="267" customWidth="1"/>
    <col min="50" max="50" width="8.28515625" style="267" customWidth="1"/>
    <col min="51" max="51" width="11.7109375" style="267" customWidth="1"/>
    <col min="52" max="52" width="8.42578125" style="267" customWidth="1"/>
    <col min="53" max="53" width="11.7109375" style="267" customWidth="1"/>
    <col min="54" max="54" width="8.42578125" style="267" customWidth="1"/>
    <col min="55" max="55" width="11.7109375" style="267" customWidth="1"/>
    <col min="56" max="56" width="8.42578125" style="267" customWidth="1"/>
    <col min="57" max="57" width="11.85546875" style="267" customWidth="1"/>
    <col min="58" max="58" width="8.140625" style="267" customWidth="1"/>
    <col min="59" max="59" width="11.85546875" style="267" customWidth="1"/>
    <col min="60" max="60" width="8.42578125" style="267" customWidth="1"/>
    <col min="61" max="61" width="11.7109375" style="267" customWidth="1"/>
    <col min="62" max="62" width="8.42578125" style="267" customWidth="1"/>
    <col min="63" max="65" width="11.7109375" style="267" customWidth="1"/>
    <col min="66" max="256" width="16.28515625" customWidth="1"/>
  </cols>
  <sheetData>
    <row r="1" spans="1:65" ht="15.6" customHeight="1">
      <c r="A1" s="110" t="s">
        <v>42</v>
      </c>
      <c r="B1" s="330">
        <v>0</v>
      </c>
      <c r="C1" s="331"/>
      <c r="D1" s="330">
        <v>1</v>
      </c>
      <c r="E1" s="331"/>
      <c r="F1" s="330">
        <v>2</v>
      </c>
      <c r="G1" s="331"/>
      <c r="H1" s="332">
        <v>3</v>
      </c>
      <c r="I1" s="331"/>
      <c r="J1" s="332">
        <v>4</v>
      </c>
      <c r="K1" s="331"/>
      <c r="L1" s="332">
        <v>5</v>
      </c>
      <c r="M1" s="331"/>
      <c r="N1" s="332">
        <v>6</v>
      </c>
      <c r="O1" s="331"/>
      <c r="P1" s="332">
        <v>7</v>
      </c>
      <c r="Q1" s="331"/>
      <c r="R1" s="332">
        <v>8</v>
      </c>
      <c r="S1" s="331"/>
      <c r="T1" s="332">
        <v>9</v>
      </c>
      <c r="U1" s="331"/>
      <c r="V1" s="332">
        <v>10</v>
      </c>
      <c r="W1" s="331"/>
      <c r="X1" s="332">
        <v>11</v>
      </c>
      <c r="Y1" s="331"/>
      <c r="Z1" s="332">
        <v>12</v>
      </c>
      <c r="AA1" s="331"/>
      <c r="AB1" s="332">
        <v>13</v>
      </c>
      <c r="AC1" s="331"/>
      <c r="AD1" s="332">
        <v>14</v>
      </c>
      <c r="AE1" s="331"/>
      <c r="AF1" s="332">
        <v>15</v>
      </c>
      <c r="AG1" s="331"/>
      <c r="AH1" s="332">
        <v>16</v>
      </c>
      <c r="AI1" s="331"/>
      <c r="AJ1" s="332">
        <v>17</v>
      </c>
      <c r="AK1" s="331"/>
      <c r="AL1" s="332">
        <v>18</v>
      </c>
      <c r="AM1" s="331"/>
      <c r="AN1" s="332">
        <v>19</v>
      </c>
      <c r="AO1" s="331"/>
      <c r="AP1" s="332">
        <v>20</v>
      </c>
      <c r="AQ1" s="331"/>
      <c r="AR1" s="332">
        <v>21</v>
      </c>
      <c r="AS1" s="331"/>
      <c r="AT1" s="332">
        <v>22</v>
      </c>
      <c r="AU1" s="331"/>
      <c r="AV1" s="332">
        <v>23</v>
      </c>
      <c r="AW1" s="331"/>
      <c r="AX1" s="332">
        <v>24</v>
      </c>
      <c r="AY1" s="331"/>
      <c r="AZ1" s="332">
        <v>25</v>
      </c>
      <c r="BA1" s="331"/>
      <c r="BB1" s="332">
        <v>26</v>
      </c>
      <c r="BC1" s="331"/>
      <c r="BD1" s="332">
        <v>27</v>
      </c>
      <c r="BE1" s="331"/>
      <c r="BF1" s="332">
        <v>28</v>
      </c>
      <c r="BG1" s="331"/>
      <c r="BH1" s="332">
        <v>29</v>
      </c>
      <c r="BI1" s="331"/>
      <c r="BJ1" s="332">
        <v>30</v>
      </c>
      <c r="BK1" s="331"/>
      <c r="BL1" s="109"/>
      <c r="BM1" s="109"/>
    </row>
    <row r="2" spans="1:65" ht="15.6" customHeight="1">
      <c r="A2" s="228"/>
      <c r="B2" s="112" t="s">
        <v>36</v>
      </c>
      <c r="C2" s="112" t="s">
        <v>37</v>
      </c>
      <c r="D2" s="112" t="s">
        <v>36</v>
      </c>
      <c r="E2" s="112" t="s">
        <v>37</v>
      </c>
      <c r="F2" s="113" t="s">
        <v>36</v>
      </c>
      <c r="G2" s="113" t="s">
        <v>37</v>
      </c>
      <c r="H2" s="113" t="s">
        <v>36</v>
      </c>
      <c r="I2" s="113" t="s">
        <v>37</v>
      </c>
      <c r="J2" s="113" t="s">
        <v>36</v>
      </c>
      <c r="K2" s="113" t="s">
        <v>37</v>
      </c>
      <c r="L2" s="113" t="s">
        <v>36</v>
      </c>
      <c r="M2" s="113" t="s">
        <v>37</v>
      </c>
      <c r="N2" s="113" t="s">
        <v>36</v>
      </c>
      <c r="O2" s="113" t="s">
        <v>37</v>
      </c>
      <c r="P2" s="113" t="s">
        <v>36</v>
      </c>
      <c r="Q2" s="113" t="s">
        <v>37</v>
      </c>
      <c r="R2" s="113" t="s">
        <v>36</v>
      </c>
      <c r="S2" s="113" t="s">
        <v>37</v>
      </c>
      <c r="T2" s="113" t="s">
        <v>36</v>
      </c>
      <c r="U2" s="113" t="s">
        <v>37</v>
      </c>
      <c r="V2" s="113" t="s">
        <v>36</v>
      </c>
      <c r="W2" s="113" t="s">
        <v>37</v>
      </c>
      <c r="X2" s="113" t="s">
        <v>36</v>
      </c>
      <c r="Y2" s="113" t="s">
        <v>37</v>
      </c>
      <c r="Z2" s="113" t="s">
        <v>36</v>
      </c>
      <c r="AA2" s="113" t="s">
        <v>37</v>
      </c>
      <c r="AB2" s="113" t="s">
        <v>36</v>
      </c>
      <c r="AC2" s="113" t="s">
        <v>37</v>
      </c>
      <c r="AD2" s="113" t="s">
        <v>36</v>
      </c>
      <c r="AE2" s="113" t="s">
        <v>37</v>
      </c>
      <c r="AF2" s="113" t="s">
        <v>36</v>
      </c>
      <c r="AG2" s="113" t="s">
        <v>37</v>
      </c>
      <c r="AH2" s="113" t="s">
        <v>36</v>
      </c>
      <c r="AI2" s="113" t="s">
        <v>37</v>
      </c>
      <c r="AJ2" s="113" t="s">
        <v>36</v>
      </c>
      <c r="AK2" s="113" t="s">
        <v>37</v>
      </c>
      <c r="AL2" s="113" t="s">
        <v>36</v>
      </c>
      <c r="AM2" s="113" t="s">
        <v>37</v>
      </c>
      <c r="AN2" s="113" t="s">
        <v>36</v>
      </c>
      <c r="AO2" s="113" t="s">
        <v>37</v>
      </c>
      <c r="AP2" s="113" t="s">
        <v>36</v>
      </c>
      <c r="AQ2" s="113" t="s">
        <v>37</v>
      </c>
      <c r="AR2" s="113" t="s">
        <v>36</v>
      </c>
      <c r="AS2" s="113" t="s">
        <v>37</v>
      </c>
      <c r="AT2" s="113" t="s">
        <v>36</v>
      </c>
      <c r="AU2" s="113" t="s">
        <v>37</v>
      </c>
      <c r="AV2" s="113" t="s">
        <v>36</v>
      </c>
      <c r="AW2" s="113" t="s">
        <v>37</v>
      </c>
      <c r="AX2" s="113" t="s">
        <v>36</v>
      </c>
      <c r="AY2" s="113" t="s">
        <v>37</v>
      </c>
      <c r="AZ2" s="113" t="s">
        <v>36</v>
      </c>
      <c r="BA2" s="113" t="s">
        <v>37</v>
      </c>
      <c r="BB2" s="113" t="s">
        <v>36</v>
      </c>
      <c r="BC2" s="113" t="s">
        <v>37</v>
      </c>
      <c r="BD2" s="113" t="s">
        <v>36</v>
      </c>
      <c r="BE2" s="113" t="s">
        <v>37</v>
      </c>
      <c r="BF2" s="113" t="s">
        <v>36</v>
      </c>
      <c r="BG2" s="113" t="s">
        <v>37</v>
      </c>
      <c r="BH2" s="113" t="s">
        <v>36</v>
      </c>
      <c r="BI2" s="113" t="s">
        <v>37</v>
      </c>
      <c r="BJ2" s="113" t="s">
        <v>36</v>
      </c>
      <c r="BK2" s="113" t="s">
        <v>37</v>
      </c>
      <c r="BL2" s="256"/>
      <c r="BM2" s="256"/>
    </row>
    <row r="3" spans="1:65" ht="21" customHeight="1">
      <c r="A3" s="114">
        <v>1</v>
      </c>
      <c r="B3" s="229">
        <f>'DATA 2021'!B171</f>
        <v>0</v>
      </c>
      <c r="C3" s="230">
        <f>'DATA 2021'!C171</f>
        <v>0</v>
      </c>
      <c r="D3" s="231">
        <f>'DATA 2021'!D171-'DATA 2021'!B171</f>
        <v>0</v>
      </c>
      <c r="E3" s="232">
        <f>'DATA 2021'!E171-'DATA 2021'!C171</f>
        <v>0</v>
      </c>
      <c r="F3" s="233"/>
      <c r="G3" s="234"/>
      <c r="H3" s="233"/>
      <c r="I3" s="234"/>
      <c r="J3" s="233"/>
      <c r="K3" s="234"/>
      <c r="L3" s="233"/>
      <c r="M3" s="234"/>
      <c r="N3" s="233"/>
      <c r="O3" s="234"/>
      <c r="P3" s="233"/>
      <c r="Q3" s="234"/>
      <c r="R3" s="233"/>
      <c r="S3" s="234"/>
      <c r="T3" s="233"/>
      <c r="U3" s="234"/>
      <c r="V3" s="233"/>
      <c r="W3" s="234"/>
      <c r="X3" s="233"/>
      <c r="Y3" s="234"/>
      <c r="Z3" s="233"/>
      <c r="AA3" s="234"/>
      <c r="AB3" s="233"/>
      <c r="AC3" s="234"/>
      <c r="AD3" s="233"/>
      <c r="AE3" s="234"/>
      <c r="AF3" s="233"/>
      <c r="AG3" s="234"/>
      <c r="AH3" s="233"/>
      <c r="AI3" s="234"/>
      <c r="AJ3" s="233"/>
      <c r="AK3" s="234"/>
      <c r="AL3" s="233"/>
      <c r="AM3" s="234"/>
      <c r="AN3" s="233"/>
      <c r="AO3" s="234"/>
      <c r="AP3" s="233"/>
      <c r="AQ3" s="234"/>
      <c r="AR3" s="233"/>
      <c r="AS3" s="234"/>
      <c r="AT3" s="233"/>
      <c r="AU3" s="234"/>
      <c r="AV3" s="233"/>
      <c r="AW3" s="234"/>
      <c r="AX3" s="233"/>
      <c r="AY3" s="234"/>
      <c r="AZ3" s="233"/>
      <c r="BA3" s="234"/>
      <c r="BB3" s="233"/>
      <c r="BC3" s="234"/>
      <c r="BD3" s="233"/>
      <c r="BE3" s="234"/>
      <c r="BF3" s="233"/>
      <c r="BG3" s="234"/>
      <c r="BH3" s="233"/>
      <c r="BI3" s="234"/>
      <c r="BJ3" s="233"/>
      <c r="BK3" s="234"/>
      <c r="BL3" s="234"/>
      <c r="BM3" s="234"/>
    </row>
    <row r="4" spans="1:65" ht="21" customHeight="1">
      <c r="A4" s="114">
        <v>2</v>
      </c>
      <c r="B4" s="235">
        <f>'DATA 2021'!B172</f>
        <v>0</v>
      </c>
      <c r="C4" s="236">
        <f>'DATA 2021'!C172</f>
        <v>0</v>
      </c>
      <c r="D4" s="276">
        <f>'DATA 2021'!D172-'DATA 2021'!B172</f>
        <v>0</v>
      </c>
      <c r="E4" s="277">
        <f>'DATA 2021'!E172-'DATA 2021'!C172</f>
        <v>0</v>
      </c>
      <c r="F4" s="237">
        <f>'DATA 2021'!F172-'DATA 2021'!B172</f>
        <v>0</v>
      </c>
      <c r="G4" s="240">
        <f>'DATA 2021'!G172-'DATA 2021'!C172</f>
        <v>0</v>
      </c>
      <c r="H4" s="233"/>
      <c r="I4" s="234"/>
      <c r="J4" s="233"/>
      <c r="K4" s="234"/>
      <c r="L4" s="233"/>
      <c r="M4" s="234"/>
      <c r="N4" s="233"/>
      <c r="O4" s="234"/>
      <c r="P4" s="233"/>
      <c r="Q4" s="234"/>
      <c r="R4" s="233"/>
      <c r="S4" s="234"/>
      <c r="T4" s="233"/>
      <c r="U4" s="234"/>
      <c r="V4" s="233"/>
      <c r="W4" s="234"/>
      <c r="X4" s="233"/>
      <c r="Y4" s="234"/>
      <c r="Z4" s="233"/>
      <c r="AA4" s="234"/>
      <c r="AB4" s="233"/>
      <c r="AC4" s="234"/>
      <c r="AD4" s="233"/>
      <c r="AE4" s="234"/>
      <c r="AF4" s="233"/>
      <c r="AG4" s="234"/>
      <c r="AH4" s="233"/>
      <c r="AI4" s="234"/>
      <c r="AJ4" s="233"/>
      <c r="AK4" s="234"/>
      <c r="AL4" s="233"/>
      <c r="AM4" s="234"/>
      <c r="AN4" s="233"/>
      <c r="AO4" s="234"/>
      <c r="AP4" s="233"/>
      <c r="AQ4" s="234"/>
      <c r="AR4" s="233"/>
      <c r="AS4" s="234"/>
      <c r="AT4" s="233"/>
      <c r="AU4" s="234"/>
      <c r="AV4" s="233"/>
      <c r="AW4" s="234"/>
      <c r="AX4" s="233"/>
      <c r="AY4" s="234"/>
      <c r="AZ4" s="233"/>
      <c r="BA4" s="234"/>
      <c r="BB4" s="233"/>
      <c r="BC4" s="234"/>
      <c r="BD4" s="233"/>
      <c r="BE4" s="234"/>
      <c r="BF4" s="233"/>
      <c r="BG4" s="234"/>
      <c r="BH4" s="233"/>
      <c r="BI4" s="234"/>
      <c r="BJ4" s="233"/>
      <c r="BK4" s="234"/>
      <c r="BL4" s="234"/>
      <c r="BM4" s="234"/>
    </row>
    <row r="5" spans="1:65" ht="21" customHeight="1">
      <c r="A5" s="114">
        <v>3</v>
      </c>
      <c r="B5" s="235">
        <f>'DATA 2021'!B173</f>
        <v>0</v>
      </c>
      <c r="C5" s="236">
        <f>'DATA 2021'!C173</f>
        <v>0</v>
      </c>
      <c r="D5" s="276">
        <f>'DATA 2021'!D173-'DATA 2021'!B173</f>
        <v>0</v>
      </c>
      <c r="E5" s="277">
        <f>'DATA 2021'!E173-'DATA 2021'!C173</f>
        <v>0</v>
      </c>
      <c r="F5" s="241">
        <f>'DATA 2021'!F173-'DATA 2021'!D173</f>
        <v>0</v>
      </c>
      <c r="G5" s="242">
        <f>'DATA 2021'!G173-'DATA 2021'!E173</f>
        <v>0</v>
      </c>
      <c r="H5" s="237">
        <f>'DATA 2021'!H173-'DATA 2021'!B173</f>
        <v>0</v>
      </c>
      <c r="I5" s="240">
        <f>'DATA 2021'!I173-'DATA 2021'!C173</f>
        <v>0</v>
      </c>
      <c r="J5" s="233"/>
      <c r="K5" s="234"/>
      <c r="L5" s="233"/>
      <c r="M5" s="234"/>
      <c r="N5" s="233"/>
      <c r="O5" s="234"/>
      <c r="P5" s="233"/>
      <c r="Q5" s="234"/>
      <c r="R5" s="233"/>
      <c r="S5" s="234"/>
      <c r="T5" s="233"/>
      <c r="U5" s="234"/>
      <c r="V5" s="233"/>
      <c r="W5" s="234"/>
      <c r="X5" s="233"/>
      <c r="Y5" s="234"/>
      <c r="Z5" s="233"/>
      <c r="AA5" s="234"/>
      <c r="AB5" s="233"/>
      <c r="AC5" s="234"/>
      <c r="AD5" s="233"/>
      <c r="AE5" s="234"/>
      <c r="AF5" s="233"/>
      <c r="AG5" s="234"/>
      <c r="AH5" s="233"/>
      <c r="AI5" s="234"/>
      <c r="AJ5" s="233"/>
      <c r="AK5" s="234"/>
      <c r="AL5" s="233"/>
      <c r="AM5" s="234"/>
      <c r="AN5" s="233"/>
      <c r="AO5" s="234"/>
      <c r="AP5" s="233"/>
      <c r="AQ5" s="234"/>
      <c r="AR5" s="233"/>
      <c r="AS5" s="234"/>
      <c r="AT5" s="233"/>
      <c r="AU5" s="234"/>
      <c r="AV5" s="233"/>
      <c r="AW5" s="234"/>
      <c r="AX5" s="233"/>
      <c r="AY5" s="234"/>
      <c r="AZ5" s="233"/>
      <c r="BA5" s="234"/>
      <c r="BB5" s="233"/>
      <c r="BC5" s="234"/>
      <c r="BD5" s="233"/>
      <c r="BE5" s="234"/>
      <c r="BF5" s="233"/>
      <c r="BG5" s="234"/>
      <c r="BH5" s="233"/>
      <c r="BI5" s="234"/>
      <c r="BJ5" s="233"/>
      <c r="BK5" s="234"/>
      <c r="BL5" s="234"/>
      <c r="BM5" s="234"/>
    </row>
    <row r="6" spans="1:65" ht="21" customHeight="1">
      <c r="A6" s="114">
        <v>4</v>
      </c>
      <c r="B6" s="235">
        <f>'DATA 2021'!B174</f>
        <v>0</v>
      </c>
      <c r="C6" s="236">
        <f>'DATA 2021'!C174</f>
        <v>0</v>
      </c>
      <c r="D6" s="276">
        <f>'DATA 2021'!D174-'DATA 2021'!B174</f>
        <v>0</v>
      </c>
      <c r="E6" s="277">
        <f>'DATA 2021'!E174-'DATA 2021'!C174</f>
        <v>0</v>
      </c>
      <c r="F6" s="241">
        <f>'DATA 2021'!F174-'DATA 2021'!D174</f>
        <v>0</v>
      </c>
      <c r="G6" s="242">
        <f>'DATA 2021'!G174-'DATA 2021'!E174</f>
        <v>0</v>
      </c>
      <c r="H6" s="273">
        <f>'DATA 2021'!H174-'DATA 2021'!F174</f>
        <v>0</v>
      </c>
      <c r="I6" s="275">
        <f>'DATA 2021'!I174-'DATA 2021'!G174</f>
        <v>0</v>
      </c>
      <c r="J6" s="237">
        <f>'DATA 2021'!J174-'DATA 2021'!B174</f>
        <v>0</v>
      </c>
      <c r="K6" s="240">
        <f>'DATA 2021'!K174-'DATA 2021'!C174</f>
        <v>0</v>
      </c>
      <c r="L6" s="233"/>
      <c r="M6" s="234"/>
      <c r="N6" s="233"/>
      <c r="O6" s="234"/>
      <c r="P6" s="233"/>
      <c r="Q6" s="234"/>
      <c r="R6" s="233"/>
      <c r="S6" s="234"/>
      <c r="T6" s="233"/>
      <c r="U6" s="234"/>
      <c r="V6" s="233"/>
      <c r="W6" s="234"/>
      <c r="X6" s="233"/>
      <c r="Y6" s="234"/>
      <c r="Z6" s="233"/>
      <c r="AA6" s="234"/>
      <c r="AB6" s="233"/>
      <c r="AC6" s="234"/>
      <c r="AD6" s="233"/>
      <c r="AE6" s="234"/>
      <c r="AF6" s="233"/>
      <c r="AG6" s="234"/>
      <c r="AH6" s="233"/>
      <c r="AI6" s="234"/>
      <c r="AJ6" s="233"/>
      <c r="AK6" s="234"/>
      <c r="AL6" s="233"/>
      <c r="AM6" s="234"/>
      <c r="AN6" s="233"/>
      <c r="AO6" s="234"/>
      <c r="AP6" s="233"/>
      <c r="AQ6" s="234"/>
      <c r="AR6" s="233"/>
      <c r="AS6" s="234"/>
      <c r="AT6" s="233"/>
      <c r="AU6" s="234"/>
      <c r="AV6" s="233"/>
      <c r="AW6" s="234"/>
      <c r="AX6" s="233"/>
      <c r="AY6" s="234"/>
      <c r="AZ6" s="233"/>
      <c r="BA6" s="234"/>
      <c r="BB6" s="233"/>
      <c r="BC6" s="234"/>
      <c r="BD6" s="233"/>
      <c r="BE6" s="234"/>
      <c r="BF6" s="233"/>
      <c r="BG6" s="234"/>
      <c r="BH6" s="233"/>
      <c r="BI6" s="234"/>
      <c r="BJ6" s="233"/>
      <c r="BK6" s="234"/>
      <c r="BL6" s="234"/>
      <c r="BM6" s="234"/>
    </row>
    <row r="7" spans="1:65" ht="21" customHeight="1">
      <c r="A7" s="114">
        <v>5</v>
      </c>
      <c r="B7" s="235">
        <f>'DATA 2021'!B175</f>
        <v>0</v>
      </c>
      <c r="C7" s="236">
        <f>'DATA 2021'!C175</f>
        <v>0</v>
      </c>
      <c r="D7" s="276">
        <f>'DATA 2021'!D175-'DATA 2021'!B175</f>
        <v>0</v>
      </c>
      <c r="E7" s="277">
        <f>'DATA 2021'!E175-'DATA 2021'!C175</f>
        <v>0</v>
      </c>
      <c r="F7" s="241">
        <f>'DATA 2021'!F175-'DATA 2021'!D175</f>
        <v>0</v>
      </c>
      <c r="G7" s="242">
        <f>'DATA 2021'!G175-'DATA 2021'!E175</f>
        <v>0</v>
      </c>
      <c r="H7" s="273">
        <f>'DATA 2021'!H175-'DATA 2021'!F175</f>
        <v>0</v>
      </c>
      <c r="I7" s="275">
        <f>'DATA 2021'!I175-'DATA 2021'!G175</f>
        <v>0</v>
      </c>
      <c r="J7" s="273">
        <f>'DATA 2021'!J175-'DATA 2021'!H175</f>
        <v>0</v>
      </c>
      <c r="K7" s="275">
        <f>'DATA 2021'!K175-'DATA 2021'!I175</f>
        <v>0</v>
      </c>
      <c r="L7" s="237">
        <f>'DATA 2021'!L175-'DATA 2021'!B175</f>
        <v>0</v>
      </c>
      <c r="M7" s="240">
        <f>'DATA 2021'!M175-'DATA 2021'!C175</f>
        <v>0</v>
      </c>
      <c r="N7" s="233"/>
      <c r="O7" s="234"/>
      <c r="P7" s="233"/>
      <c r="Q7" s="234"/>
      <c r="R7" s="233"/>
      <c r="S7" s="234"/>
      <c r="T7" s="233"/>
      <c r="U7" s="234"/>
      <c r="V7" s="233"/>
      <c r="W7" s="234"/>
      <c r="X7" s="233"/>
      <c r="Y7" s="234"/>
      <c r="Z7" s="233"/>
      <c r="AA7" s="234"/>
      <c r="AB7" s="233"/>
      <c r="AC7" s="234"/>
      <c r="AD7" s="233"/>
      <c r="AE7" s="234"/>
      <c r="AF7" s="233"/>
      <c r="AG7" s="234"/>
      <c r="AH7" s="233"/>
      <c r="AI7" s="234"/>
      <c r="AJ7" s="233"/>
      <c r="AK7" s="234"/>
      <c r="AL7" s="233"/>
      <c r="AM7" s="234"/>
      <c r="AN7" s="233"/>
      <c r="AO7" s="234"/>
      <c r="AP7" s="233"/>
      <c r="AQ7" s="234"/>
      <c r="AR7" s="233"/>
      <c r="AS7" s="234"/>
      <c r="AT7" s="233"/>
      <c r="AU7" s="234"/>
      <c r="AV7" s="233"/>
      <c r="AW7" s="234"/>
      <c r="AX7" s="233"/>
      <c r="AY7" s="234"/>
      <c r="AZ7" s="233"/>
      <c r="BA7" s="234"/>
      <c r="BB7" s="233"/>
      <c r="BC7" s="234"/>
      <c r="BD7" s="233"/>
      <c r="BE7" s="234"/>
      <c r="BF7" s="233"/>
      <c r="BG7" s="234"/>
      <c r="BH7" s="233"/>
      <c r="BI7" s="234"/>
      <c r="BJ7" s="233"/>
      <c r="BK7" s="234"/>
      <c r="BL7" s="234"/>
      <c r="BM7" s="234"/>
    </row>
    <row r="8" spans="1:65" ht="21" customHeight="1">
      <c r="A8" s="114">
        <v>6</v>
      </c>
      <c r="B8" s="235">
        <f>'DATA 2021'!B176</f>
        <v>0</v>
      </c>
      <c r="C8" s="236">
        <f>'DATA 2021'!C176</f>
        <v>0</v>
      </c>
      <c r="D8" s="276">
        <f>'DATA 2021'!D176-'DATA 2021'!B176</f>
        <v>0</v>
      </c>
      <c r="E8" s="277">
        <f>'DATA 2021'!E176-'DATA 2021'!C176</f>
        <v>0</v>
      </c>
      <c r="F8" s="241">
        <f>'DATA 2021'!F176-'DATA 2021'!D176</f>
        <v>0</v>
      </c>
      <c r="G8" s="242">
        <f>'DATA 2021'!G176-'DATA 2021'!E176</f>
        <v>0</v>
      </c>
      <c r="H8" s="273">
        <f>'DATA 2021'!H176-'DATA 2021'!F176</f>
        <v>0</v>
      </c>
      <c r="I8" s="275">
        <f>'DATA 2021'!I176-'DATA 2021'!G176</f>
        <v>0</v>
      </c>
      <c r="J8" s="273">
        <f>'DATA 2021'!J176-'DATA 2021'!H176</f>
        <v>0</v>
      </c>
      <c r="K8" s="275">
        <f>'DATA 2021'!K176-'DATA 2021'!I176</f>
        <v>0</v>
      </c>
      <c r="L8" s="241">
        <f>'DATA 2021'!L176-'DATA 2021'!J176</f>
        <v>0</v>
      </c>
      <c r="M8" s="242">
        <f>'DATA 2021'!M176-'DATA 2021'!K176</f>
        <v>0</v>
      </c>
      <c r="N8" s="237">
        <f>'DATA 2021'!N176-'DATA 2021'!B176</f>
        <v>0</v>
      </c>
      <c r="O8" s="240">
        <f>'DATA 2021'!O176-'DATA 2021'!C176</f>
        <v>0</v>
      </c>
      <c r="P8" s="233"/>
      <c r="Q8" s="234"/>
      <c r="R8" s="233"/>
      <c r="S8" s="234"/>
      <c r="T8" s="233"/>
      <c r="U8" s="234"/>
      <c r="V8" s="233"/>
      <c r="W8" s="234"/>
      <c r="X8" s="233"/>
      <c r="Y8" s="234"/>
      <c r="Z8" s="233"/>
      <c r="AA8" s="234"/>
      <c r="AB8" s="233"/>
      <c r="AC8" s="234"/>
      <c r="AD8" s="233"/>
      <c r="AE8" s="234"/>
      <c r="AF8" s="233"/>
      <c r="AG8" s="234"/>
      <c r="AH8" s="233"/>
      <c r="AI8" s="234"/>
      <c r="AJ8" s="233"/>
      <c r="AK8" s="234"/>
      <c r="AL8" s="233"/>
      <c r="AM8" s="234"/>
      <c r="AN8" s="233"/>
      <c r="AO8" s="234"/>
      <c r="AP8" s="233"/>
      <c r="AQ8" s="234"/>
      <c r="AR8" s="233"/>
      <c r="AS8" s="234"/>
      <c r="AT8" s="233"/>
      <c r="AU8" s="234"/>
      <c r="AV8" s="233"/>
      <c r="AW8" s="234"/>
      <c r="AX8" s="233"/>
      <c r="AY8" s="234"/>
      <c r="AZ8" s="233"/>
      <c r="BA8" s="234"/>
      <c r="BB8" s="233"/>
      <c r="BC8" s="234"/>
      <c r="BD8" s="233"/>
      <c r="BE8" s="234"/>
      <c r="BF8" s="233"/>
      <c r="BG8" s="234"/>
      <c r="BH8" s="233"/>
      <c r="BI8" s="234"/>
      <c r="BJ8" s="233"/>
      <c r="BK8" s="234"/>
      <c r="BL8" s="234"/>
      <c r="BM8" s="234"/>
    </row>
    <row r="9" spans="1:65" ht="21" customHeight="1">
      <c r="A9" s="114">
        <v>7</v>
      </c>
      <c r="B9" s="235">
        <f>'DATA 2021'!B177</f>
        <v>0</v>
      </c>
      <c r="C9" s="236">
        <f>'DATA 2021'!C177</f>
        <v>0</v>
      </c>
      <c r="D9" s="276">
        <f>'DATA 2021'!D177-'DATA 2021'!B177</f>
        <v>0</v>
      </c>
      <c r="E9" s="277">
        <f>'DATA 2021'!E177-'DATA 2021'!C177</f>
        <v>0</v>
      </c>
      <c r="F9" s="241">
        <f>'DATA 2021'!F177-'DATA 2021'!D177</f>
        <v>0</v>
      </c>
      <c r="G9" s="242">
        <f>'DATA 2021'!G177-'DATA 2021'!E177</f>
        <v>0</v>
      </c>
      <c r="H9" s="273">
        <f>'DATA 2021'!H177-'DATA 2021'!F177</f>
        <v>0</v>
      </c>
      <c r="I9" s="275">
        <f>'DATA 2021'!I177-'DATA 2021'!G177</f>
        <v>0</v>
      </c>
      <c r="J9" s="273">
        <f>'DATA 2021'!J177-'DATA 2021'!H177</f>
        <v>0</v>
      </c>
      <c r="K9" s="275">
        <f>'DATA 2021'!K177-'DATA 2021'!I177</f>
        <v>0</v>
      </c>
      <c r="L9" s="241">
        <f>'DATA 2021'!L177-'DATA 2021'!J177</f>
        <v>0</v>
      </c>
      <c r="M9" s="242">
        <f>'DATA 2021'!M177-'DATA 2021'!K177</f>
        <v>0</v>
      </c>
      <c r="N9" s="241">
        <f>'DATA 2021'!N177-'DATA 2021'!L177</f>
        <v>0</v>
      </c>
      <c r="O9" s="242">
        <f>'DATA 2021'!O177-'DATA 2021'!M177</f>
        <v>0</v>
      </c>
      <c r="P9" s="237">
        <f>'DATA 2021'!P177-'DATA 2021'!B177</f>
        <v>0</v>
      </c>
      <c r="Q9" s="240">
        <f>'DATA 2021'!Q177-'DATA 2021'!C177</f>
        <v>0</v>
      </c>
      <c r="R9" s="233"/>
      <c r="S9" s="234"/>
      <c r="T9" s="233"/>
      <c r="U9" s="234"/>
      <c r="V9" s="233"/>
      <c r="W9" s="234"/>
      <c r="X9" s="233"/>
      <c r="Y9" s="234"/>
      <c r="Z9" s="233"/>
      <c r="AA9" s="234"/>
      <c r="AB9" s="233"/>
      <c r="AC9" s="234"/>
      <c r="AD9" s="233"/>
      <c r="AE9" s="234"/>
      <c r="AF9" s="233"/>
      <c r="AG9" s="234"/>
      <c r="AH9" s="233"/>
      <c r="AI9" s="234"/>
      <c r="AJ9" s="233"/>
      <c r="AK9" s="234"/>
      <c r="AL9" s="233"/>
      <c r="AM9" s="234"/>
      <c r="AN9" s="233"/>
      <c r="AO9" s="234"/>
      <c r="AP9" s="233"/>
      <c r="AQ9" s="234"/>
      <c r="AR9" s="233"/>
      <c r="AS9" s="234"/>
      <c r="AT9" s="233"/>
      <c r="AU9" s="234"/>
      <c r="AV9" s="233"/>
      <c r="AW9" s="234"/>
      <c r="AX9" s="233"/>
      <c r="AY9" s="234"/>
      <c r="AZ9" s="233"/>
      <c r="BA9" s="234"/>
      <c r="BB9" s="233"/>
      <c r="BC9" s="234"/>
      <c r="BD9" s="233"/>
      <c r="BE9" s="234"/>
      <c r="BF9" s="233"/>
      <c r="BG9" s="234"/>
      <c r="BH9" s="233"/>
      <c r="BI9" s="234"/>
      <c r="BJ9" s="233"/>
      <c r="BK9" s="234"/>
      <c r="BL9" s="234"/>
      <c r="BM9" s="234"/>
    </row>
    <row r="10" spans="1:65" ht="21" customHeight="1">
      <c r="A10" s="114">
        <v>8</v>
      </c>
      <c r="B10" s="235">
        <f>'DATA 2021'!B178</f>
        <v>0</v>
      </c>
      <c r="C10" s="236">
        <f>'DATA 2021'!C178</f>
        <v>0</v>
      </c>
      <c r="D10" s="276">
        <f>'DATA 2021'!D178-'DATA 2021'!B178</f>
        <v>0</v>
      </c>
      <c r="E10" s="277">
        <f>'DATA 2021'!E178-'DATA 2021'!C178</f>
        <v>0</v>
      </c>
      <c r="F10" s="241">
        <f>'DATA 2021'!F178-'DATA 2021'!D178</f>
        <v>0</v>
      </c>
      <c r="G10" s="242">
        <f>'DATA 2021'!G178-'DATA 2021'!E178</f>
        <v>0</v>
      </c>
      <c r="H10" s="273">
        <f>'DATA 2021'!H178-'DATA 2021'!F178</f>
        <v>0</v>
      </c>
      <c r="I10" s="275">
        <f>'DATA 2021'!I178-'DATA 2021'!G178</f>
        <v>0</v>
      </c>
      <c r="J10" s="273">
        <f>'DATA 2021'!J178-'DATA 2021'!H178</f>
        <v>0</v>
      </c>
      <c r="K10" s="275">
        <f>'DATA 2021'!K178-'DATA 2021'!I178</f>
        <v>0</v>
      </c>
      <c r="L10" s="241">
        <f>'DATA 2021'!L178-'DATA 2021'!J178</f>
        <v>0</v>
      </c>
      <c r="M10" s="242">
        <f>'DATA 2021'!M178-'DATA 2021'!K178</f>
        <v>0</v>
      </c>
      <c r="N10" s="241">
        <f>'DATA 2021'!N178-'DATA 2021'!L178</f>
        <v>0</v>
      </c>
      <c r="O10" s="242">
        <f>'DATA 2021'!O178-'DATA 2021'!M178</f>
        <v>0</v>
      </c>
      <c r="P10" s="276">
        <f>'DATA 2021'!P178-'DATA 2021'!N178</f>
        <v>0</v>
      </c>
      <c r="Q10" s="277">
        <f>'DATA 2021'!Q178-'DATA 2021'!O178</f>
        <v>0</v>
      </c>
      <c r="R10" s="237">
        <f>'DATA 2021'!R178-'DATA 2021'!B178</f>
        <v>0</v>
      </c>
      <c r="S10" s="240">
        <f>'DATA 2021'!S178-'DATA 2021'!C178</f>
        <v>0</v>
      </c>
      <c r="T10" s="233"/>
      <c r="U10" s="234"/>
      <c r="V10" s="233"/>
      <c r="W10" s="234"/>
      <c r="X10" s="233"/>
      <c r="Y10" s="234"/>
      <c r="Z10" s="233"/>
      <c r="AA10" s="234"/>
      <c r="AB10" s="233"/>
      <c r="AC10" s="234"/>
      <c r="AD10" s="233"/>
      <c r="AE10" s="234"/>
      <c r="AF10" s="233"/>
      <c r="AG10" s="234"/>
      <c r="AH10" s="233"/>
      <c r="AI10" s="234"/>
      <c r="AJ10" s="233"/>
      <c r="AK10" s="234"/>
      <c r="AL10" s="233"/>
      <c r="AM10" s="234"/>
      <c r="AN10" s="233"/>
      <c r="AO10" s="234"/>
      <c r="AP10" s="233"/>
      <c r="AQ10" s="234"/>
      <c r="AR10" s="233"/>
      <c r="AS10" s="234"/>
      <c r="AT10" s="233"/>
      <c r="AU10" s="234"/>
      <c r="AV10" s="233"/>
      <c r="AW10" s="234"/>
      <c r="AX10" s="233"/>
      <c r="AY10" s="234"/>
      <c r="AZ10" s="233"/>
      <c r="BA10" s="234"/>
      <c r="BB10" s="233"/>
      <c r="BC10" s="234"/>
      <c r="BD10" s="233"/>
      <c r="BE10" s="234"/>
      <c r="BF10" s="233"/>
      <c r="BG10" s="234"/>
      <c r="BH10" s="233"/>
      <c r="BI10" s="234"/>
      <c r="BJ10" s="233"/>
      <c r="BK10" s="234"/>
      <c r="BL10" s="234"/>
      <c r="BM10" s="234"/>
    </row>
    <row r="11" spans="1:65" ht="21" customHeight="1">
      <c r="A11" s="114">
        <v>9</v>
      </c>
      <c r="B11" s="235">
        <f>'DATA 2021'!B179</f>
        <v>0</v>
      </c>
      <c r="C11" s="236">
        <f>'DATA 2021'!C179</f>
        <v>0</v>
      </c>
      <c r="D11" s="276">
        <f>'DATA 2021'!D179-'DATA 2021'!B179</f>
        <v>0</v>
      </c>
      <c r="E11" s="277">
        <f>'DATA 2021'!E179-'DATA 2021'!C179</f>
        <v>0</v>
      </c>
      <c r="F11" s="241">
        <f>'DATA 2021'!F179-'DATA 2021'!D179</f>
        <v>0</v>
      </c>
      <c r="G11" s="242">
        <f>'DATA 2021'!G179-'DATA 2021'!E179</f>
        <v>0</v>
      </c>
      <c r="H11" s="273">
        <f>'DATA 2021'!H179-'DATA 2021'!F179</f>
        <v>0</v>
      </c>
      <c r="I11" s="275">
        <f>'DATA 2021'!I179-'DATA 2021'!G179</f>
        <v>0</v>
      </c>
      <c r="J11" s="273">
        <f>'DATA 2021'!J179-'DATA 2021'!H179</f>
        <v>0</v>
      </c>
      <c r="K11" s="275">
        <f>'DATA 2021'!K179-'DATA 2021'!I179</f>
        <v>0</v>
      </c>
      <c r="L11" s="241">
        <f>'DATA 2021'!L179-'DATA 2021'!J179</f>
        <v>0</v>
      </c>
      <c r="M11" s="242">
        <f>'DATA 2021'!M179-'DATA 2021'!K179</f>
        <v>0</v>
      </c>
      <c r="N11" s="241">
        <f>'DATA 2021'!N179-'DATA 2021'!L179</f>
        <v>0</v>
      </c>
      <c r="O11" s="242">
        <f>'DATA 2021'!O179-'DATA 2021'!M179</f>
        <v>0</v>
      </c>
      <c r="P11" s="276">
        <f>'DATA 2021'!P179-'DATA 2021'!N179</f>
        <v>0</v>
      </c>
      <c r="Q11" s="277">
        <f>'DATA 2021'!Q179-'DATA 2021'!O179</f>
        <v>0</v>
      </c>
      <c r="R11" s="276">
        <f>'DATA 2021'!R179-'DATA 2021'!P179</f>
        <v>0</v>
      </c>
      <c r="S11" s="277">
        <f>'DATA 2021'!S179-'DATA 2021'!Q179</f>
        <v>0</v>
      </c>
      <c r="T11" s="237">
        <f>'DATA 2021'!T179-'DATA 2021'!B179</f>
        <v>0</v>
      </c>
      <c r="U11" s="240">
        <f>'DATA 2021'!U179-'DATA 2021'!C179</f>
        <v>0</v>
      </c>
      <c r="V11" s="233"/>
      <c r="W11" s="234"/>
      <c r="X11" s="233"/>
      <c r="Y11" s="234"/>
      <c r="Z11" s="233"/>
      <c r="AA11" s="234"/>
      <c r="AB11" s="233"/>
      <c r="AC11" s="234"/>
      <c r="AD11" s="233"/>
      <c r="AE11" s="234"/>
      <c r="AF11" s="233"/>
      <c r="AG11" s="234"/>
      <c r="AH11" s="233"/>
      <c r="AI11" s="234"/>
      <c r="AJ11" s="233"/>
      <c r="AK11" s="234"/>
      <c r="AL11" s="233"/>
      <c r="AM11" s="234"/>
      <c r="AN11" s="233"/>
      <c r="AO11" s="234"/>
      <c r="AP11" s="233"/>
      <c r="AQ11" s="234"/>
      <c r="AR11" s="233"/>
      <c r="AS11" s="234"/>
      <c r="AT11" s="233"/>
      <c r="AU11" s="234"/>
      <c r="AV11" s="233"/>
      <c r="AW11" s="234"/>
      <c r="AX11" s="233"/>
      <c r="AY11" s="234"/>
      <c r="AZ11" s="233"/>
      <c r="BA11" s="234"/>
      <c r="BB11" s="233"/>
      <c r="BC11" s="234"/>
      <c r="BD11" s="233"/>
      <c r="BE11" s="234"/>
      <c r="BF11" s="233"/>
      <c r="BG11" s="234"/>
      <c r="BH11" s="233"/>
      <c r="BI11" s="234"/>
      <c r="BJ11" s="233"/>
      <c r="BK11" s="234"/>
      <c r="BL11" s="234"/>
      <c r="BM11" s="234"/>
    </row>
    <row r="12" spans="1:65" ht="21" customHeight="1">
      <c r="A12" s="114">
        <v>10</v>
      </c>
      <c r="B12" s="235">
        <f>'DATA 2021'!B180</f>
        <v>0</v>
      </c>
      <c r="C12" s="236">
        <f>'DATA 2021'!C180</f>
        <v>0</v>
      </c>
      <c r="D12" s="276">
        <f>'DATA 2021'!D180-'DATA 2021'!B180</f>
        <v>0</v>
      </c>
      <c r="E12" s="277">
        <f>'DATA 2021'!E180-'DATA 2021'!C180</f>
        <v>0</v>
      </c>
      <c r="F12" s="241">
        <f>'DATA 2021'!F180-'DATA 2021'!D180</f>
        <v>0</v>
      </c>
      <c r="G12" s="242">
        <f>'DATA 2021'!G180-'DATA 2021'!E180</f>
        <v>0</v>
      </c>
      <c r="H12" s="273">
        <f>'DATA 2021'!H180-'DATA 2021'!F180</f>
        <v>0</v>
      </c>
      <c r="I12" s="275">
        <f>'DATA 2021'!I180-'DATA 2021'!G180</f>
        <v>0</v>
      </c>
      <c r="J12" s="273">
        <f>'DATA 2021'!J180-'DATA 2021'!H180</f>
        <v>0</v>
      </c>
      <c r="K12" s="275">
        <f>'DATA 2021'!K180-'DATA 2021'!I180</f>
        <v>0</v>
      </c>
      <c r="L12" s="241">
        <f>'DATA 2021'!L180-'DATA 2021'!J180</f>
        <v>0</v>
      </c>
      <c r="M12" s="242">
        <f>'DATA 2021'!M180-'DATA 2021'!K180</f>
        <v>0</v>
      </c>
      <c r="N12" s="241">
        <f>'DATA 2021'!N180-'DATA 2021'!L180</f>
        <v>0</v>
      </c>
      <c r="O12" s="242">
        <f>'DATA 2021'!O180-'DATA 2021'!M180</f>
        <v>0</v>
      </c>
      <c r="P12" s="276">
        <f>'DATA 2021'!P180-'DATA 2021'!N180</f>
        <v>0</v>
      </c>
      <c r="Q12" s="277">
        <f>'DATA 2021'!Q180-'DATA 2021'!O180</f>
        <v>0</v>
      </c>
      <c r="R12" s="276">
        <f>'DATA 2021'!R180-'DATA 2021'!P180</f>
        <v>0</v>
      </c>
      <c r="S12" s="277">
        <f>'DATA 2021'!S180-'DATA 2021'!Q180</f>
        <v>0</v>
      </c>
      <c r="T12" s="241">
        <f>'DATA 2021'!T180-'DATA 2021'!R180</f>
        <v>0</v>
      </c>
      <c r="U12" s="242">
        <f>'DATA 2021'!U180-'DATA 2021'!S180</f>
        <v>0</v>
      </c>
      <c r="V12" s="237">
        <f>'DATA 2021'!V180-'DATA 2021'!B180</f>
        <v>0</v>
      </c>
      <c r="W12" s="240">
        <f>'DATA 2021'!W180-'DATA 2021'!C180</f>
        <v>0</v>
      </c>
      <c r="X12" s="233"/>
      <c r="Y12" s="234"/>
      <c r="Z12" s="233"/>
      <c r="AA12" s="234"/>
      <c r="AB12" s="233"/>
      <c r="AC12" s="234"/>
      <c r="AD12" s="233"/>
      <c r="AE12" s="234"/>
      <c r="AF12" s="233"/>
      <c r="AG12" s="234"/>
      <c r="AH12" s="233"/>
      <c r="AI12" s="234"/>
      <c r="AJ12" s="233"/>
      <c r="AK12" s="234"/>
      <c r="AL12" s="233"/>
      <c r="AM12" s="234"/>
      <c r="AN12" s="233"/>
      <c r="AO12" s="234"/>
      <c r="AP12" s="233"/>
      <c r="AQ12" s="234"/>
      <c r="AR12" s="233"/>
      <c r="AS12" s="234"/>
      <c r="AT12" s="233"/>
      <c r="AU12" s="234"/>
      <c r="AV12" s="233"/>
      <c r="AW12" s="234"/>
      <c r="AX12" s="233"/>
      <c r="AY12" s="234"/>
      <c r="AZ12" s="233"/>
      <c r="BA12" s="234"/>
      <c r="BB12" s="233"/>
      <c r="BC12" s="234"/>
      <c r="BD12" s="233"/>
      <c r="BE12" s="234"/>
      <c r="BF12" s="233"/>
      <c r="BG12" s="234"/>
      <c r="BH12" s="233"/>
      <c r="BI12" s="234"/>
      <c r="BJ12" s="233"/>
      <c r="BK12" s="234"/>
      <c r="BL12" s="234"/>
      <c r="BM12" s="234"/>
    </row>
    <row r="13" spans="1:65" ht="21" customHeight="1">
      <c r="A13" s="114">
        <v>11</v>
      </c>
      <c r="B13" s="235">
        <f>'DATA 2021'!B181</f>
        <v>0</v>
      </c>
      <c r="C13" s="236">
        <f>'DATA 2021'!C181</f>
        <v>0</v>
      </c>
      <c r="D13" s="276">
        <f>'DATA 2021'!D181-'DATA 2021'!B181</f>
        <v>0</v>
      </c>
      <c r="E13" s="277">
        <f>'DATA 2021'!E181-'DATA 2021'!C181</f>
        <v>0</v>
      </c>
      <c r="F13" s="241">
        <f>'DATA 2021'!F181-'DATA 2021'!D181</f>
        <v>0</v>
      </c>
      <c r="G13" s="242">
        <f>'DATA 2021'!G181-'DATA 2021'!E181</f>
        <v>0</v>
      </c>
      <c r="H13" s="273">
        <f>'DATA 2021'!H181-'DATA 2021'!F181</f>
        <v>0</v>
      </c>
      <c r="I13" s="275">
        <f>'DATA 2021'!I181-'DATA 2021'!G181</f>
        <v>0</v>
      </c>
      <c r="J13" s="273">
        <f>'DATA 2021'!J181-'DATA 2021'!H181</f>
        <v>0</v>
      </c>
      <c r="K13" s="275">
        <f>'DATA 2021'!K181-'DATA 2021'!I181</f>
        <v>0</v>
      </c>
      <c r="L13" s="241">
        <f>'DATA 2021'!L181-'DATA 2021'!J181</f>
        <v>0</v>
      </c>
      <c r="M13" s="242">
        <f>'DATA 2021'!M181-'DATA 2021'!K181</f>
        <v>0</v>
      </c>
      <c r="N13" s="241">
        <f>'DATA 2021'!N181-'DATA 2021'!L181</f>
        <v>0</v>
      </c>
      <c r="O13" s="242">
        <f>'DATA 2021'!O181-'DATA 2021'!M181</f>
        <v>0</v>
      </c>
      <c r="P13" s="276">
        <f>'DATA 2021'!P181-'DATA 2021'!N181</f>
        <v>0</v>
      </c>
      <c r="Q13" s="277">
        <f>'DATA 2021'!Q181-'DATA 2021'!O181</f>
        <v>0</v>
      </c>
      <c r="R13" s="276">
        <f>'DATA 2021'!R181-'DATA 2021'!P181</f>
        <v>0</v>
      </c>
      <c r="S13" s="277">
        <f>'DATA 2021'!S181-'DATA 2021'!Q181</f>
        <v>0</v>
      </c>
      <c r="T13" s="241">
        <f>'DATA 2021'!T181-'DATA 2021'!R181</f>
        <v>0</v>
      </c>
      <c r="U13" s="242">
        <f>'DATA 2021'!U181-'DATA 2021'!S181</f>
        <v>0</v>
      </c>
      <c r="V13" s="273">
        <f>'DATA 2021'!V181-'DATA 2021'!T181</f>
        <v>0</v>
      </c>
      <c r="W13" s="275">
        <f>'DATA 2021'!W181-'DATA 2021'!U181</f>
        <v>0</v>
      </c>
      <c r="X13" s="237">
        <f>'DATA 2021'!X181-'DATA 2021'!B181</f>
        <v>0</v>
      </c>
      <c r="Y13" s="240">
        <f>'DATA 2021'!Y181-'DATA 2021'!C181</f>
        <v>0</v>
      </c>
      <c r="Z13" s="233"/>
      <c r="AA13" s="234"/>
      <c r="AB13" s="233"/>
      <c r="AC13" s="234"/>
      <c r="AD13" s="233"/>
      <c r="AE13" s="234"/>
      <c r="AF13" s="233"/>
      <c r="AG13" s="234"/>
      <c r="AH13" s="233"/>
      <c r="AI13" s="234"/>
      <c r="AJ13" s="233"/>
      <c r="AK13" s="234"/>
      <c r="AL13" s="233"/>
      <c r="AM13" s="234"/>
      <c r="AN13" s="233"/>
      <c r="AO13" s="234"/>
      <c r="AP13" s="233"/>
      <c r="AQ13" s="234"/>
      <c r="AR13" s="233"/>
      <c r="AS13" s="234"/>
      <c r="AT13" s="233"/>
      <c r="AU13" s="234"/>
      <c r="AV13" s="233"/>
      <c r="AW13" s="234"/>
      <c r="AX13" s="233"/>
      <c r="AY13" s="234"/>
      <c r="AZ13" s="233"/>
      <c r="BA13" s="234"/>
      <c r="BB13" s="233"/>
      <c r="BC13" s="234"/>
      <c r="BD13" s="233"/>
      <c r="BE13" s="234"/>
      <c r="BF13" s="233"/>
      <c r="BG13" s="234"/>
      <c r="BH13" s="233"/>
      <c r="BI13" s="234"/>
      <c r="BJ13" s="233"/>
      <c r="BK13" s="234"/>
      <c r="BL13" s="234"/>
      <c r="BM13" s="234"/>
    </row>
    <row r="14" spans="1:65" ht="21" customHeight="1">
      <c r="A14" s="114">
        <v>12</v>
      </c>
      <c r="B14" s="235">
        <f>'DATA 2021'!B182</f>
        <v>0</v>
      </c>
      <c r="C14" s="236">
        <f>'DATA 2021'!C182</f>
        <v>0</v>
      </c>
      <c r="D14" s="276">
        <f>'DATA 2021'!D182-'DATA 2021'!B182</f>
        <v>0</v>
      </c>
      <c r="E14" s="277">
        <f>'DATA 2021'!E182-'DATA 2021'!C182</f>
        <v>0</v>
      </c>
      <c r="F14" s="241">
        <f>'DATA 2021'!F182-'DATA 2021'!D182</f>
        <v>0</v>
      </c>
      <c r="G14" s="242">
        <f>'DATA 2021'!G182-'DATA 2021'!E182</f>
        <v>0</v>
      </c>
      <c r="H14" s="273">
        <f>'DATA 2021'!H182-'DATA 2021'!F182</f>
        <v>0</v>
      </c>
      <c r="I14" s="275">
        <f>'DATA 2021'!I182-'DATA 2021'!G182</f>
        <v>0</v>
      </c>
      <c r="J14" s="273">
        <f>'DATA 2021'!J182-'DATA 2021'!H182</f>
        <v>0</v>
      </c>
      <c r="K14" s="275">
        <f>'DATA 2021'!K182-'DATA 2021'!I182</f>
        <v>0</v>
      </c>
      <c r="L14" s="241">
        <f>'DATA 2021'!L182-'DATA 2021'!J182</f>
        <v>0</v>
      </c>
      <c r="M14" s="242">
        <f>'DATA 2021'!M182-'DATA 2021'!K182</f>
        <v>0</v>
      </c>
      <c r="N14" s="241">
        <f>'DATA 2021'!N182-'DATA 2021'!L182</f>
        <v>0</v>
      </c>
      <c r="O14" s="242">
        <f>'DATA 2021'!O182-'DATA 2021'!M182</f>
        <v>0</v>
      </c>
      <c r="P14" s="276">
        <f>'DATA 2021'!P182-'DATA 2021'!N182</f>
        <v>0</v>
      </c>
      <c r="Q14" s="277">
        <f>'DATA 2021'!Q182-'DATA 2021'!O182</f>
        <v>0</v>
      </c>
      <c r="R14" s="276">
        <f>'DATA 2021'!R182-'DATA 2021'!P182</f>
        <v>0</v>
      </c>
      <c r="S14" s="277">
        <f>'DATA 2021'!S182-'DATA 2021'!Q182</f>
        <v>0</v>
      </c>
      <c r="T14" s="241">
        <f>'DATA 2021'!T182-'DATA 2021'!R182</f>
        <v>0</v>
      </c>
      <c r="U14" s="242">
        <f>'DATA 2021'!U182-'DATA 2021'!S182</f>
        <v>0</v>
      </c>
      <c r="V14" s="273">
        <f>'DATA 2021'!V182-'DATA 2021'!T182</f>
        <v>0</v>
      </c>
      <c r="W14" s="275">
        <f>'DATA 2021'!W182-'DATA 2021'!U182</f>
        <v>0</v>
      </c>
      <c r="X14" s="273">
        <f>'DATA 2021'!X182-'DATA 2021'!V182</f>
        <v>0</v>
      </c>
      <c r="Y14" s="275">
        <f>'DATA 2021'!Y182-'DATA 2021'!W182</f>
        <v>0</v>
      </c>
      <c r="Z14" s="237">
        <f>'DATA 2021'!Z182-'DATA 2021'!B182</f>
        <v>0</v>
      </c>
      <c r="AA14" s="240">
        <f>'DATA 2021'!AA182-'DATA 2021'!C182</f>
        <v>0</v>
      </c>
      <c r="AB14" s="233"/>
      <c r="AC14" s="234"/>
      <c r="AD14" s="233"/>
      <c r="AE14" s="234"/>
      <c r="AF14" s="233"/>
      <c r="AG14" s="234"/>
      <c r="AH14" s="233"/>
      <c r="AI14" s="234"/>
      <c r="AJ14" s="233"/>
      <c r="AK14" s="234"/>
      <c r="AL14" s="233"/>
      <c r="AM14" s="234"/>
      <c r="AN14" s="233"/>
      <c r="AO14" s="234"/>
      <c r="AP14" s="233"/>
      <c r="AQ14" s="234"/>
      <c r="AR14" s="233"/>
      <c r="AS14" s="234"/>
      <c r="AT14" s="233"/>
      <c r="AU14" s="234"/>
      <c r="AV14" s="233"/>
      <c r="AW14" s="234"/>
      <c r="AX14" s="233"/>
      <c r="AY14" s="234"/>
      <c r="AZ14" s="233"/>
      <c r="BA14" s="234"/>
      <c r="BB14" s="233"/>
      <c r="BC14" s="234"/>
      <c r="BD14" s="233"/>
      <c r="BE14" s="234"/>
      <c r="BF14" s="233"/>
      <c r="BG14" s="234"/>
      <c r="BH14" s="233"/>
      <c r="BI14" s="234"/>
      <c r="BJ14" s="233"/>
      <c r="BK14" s="234"/>
      <c r="BL14" s="234"/>
      <c r="BM14" s="234"/>
    </row>
    <row r="15" spans="1:65" ht="21" customHeight="1">
      <c r="A15" s="114">
        <v>13</v>
      </c>
      <c r="B15" s="235">
        <f>'DATA 2021'!B183</f>
        <v>0</v>
      </c>
      <c r="C15" s="236">
        <f>'DATA 2021'!C183</f>
        <v>0</v>
      </c>
      <c r="D15" s="276">
        <f>'DATA 2021'!D183-'DATA 2021'!B183</f>
        <v>0</v>
      </c>
      <c r="E15" s="277">
        <f>'DATA 2021'!E183-'DATA 2021'!C183</f>
        <v>0</v>
      </c>
      <c r="F15" s="241">
        <f>'DATA 2021'!F183-'DATA 2021'!D183</f>
        <v>0</v>
      </c>
      <c r="G15" s="242">
        <f>'DATA 2021'!G183-'DATA 2021'!E183</f>
        <v>0</v>
      </c>
      <c r="H15" s="273">
        <f>'DATA 2021'!H183-'DATA 2021'!F183</f>
        <v>0</v>
      </c>
      <c r="I15" s="275">
        <f>'DATA 2021'!I183-'DATA 2021'!G183</f>
        <v>0</v>
      </c>
      <c r="J15" s="273">
        <f>'DATA 2021'!J183-'DATA 2021'!H183</f>
        <v>0</v>
      </c>
      <c r="K15" s="275">
        <f>'DATA 2021'!K183-'DATA 2021'!I183</f>
        <v>0</v>
      </c>
      <c r="L15" s="241">
        <f>'DATA 2021'!L183-'DATA 2021'!J183</f>
        <v>0</v>
      </c>
      <c r="M15" s="242">
        <f>'DATA 2021'!M183-'DATA 2021'!K183</f>
        <v>0</v>
      </c>
      <c r="N15" s="241">
        <f>'DATA 2021'!N183-'DATA 2021'!L183</f>
        <v>0</v>
      </c>
      <c r="O15" s="242">
        <f>'DATA 2021'!O183-'DATA 2021'!M183</f>
        <v>0</v>
      </c>
      <c r="P15" s="276">
        <f>'DATA 2021'!P183-'DATA 2021'!N183</f>
        <v>0</v>
      </c>
      <c r="Q15" s="277">
        <f>'DATA 2021'!Q183-'DATA 2021'!O183</f>
        <v>0</v>
      </c>
      <c r="R15" s="276">
        <f>'DATA 2021'!R183-'DATA 2021'!P183</f>
        <v>0</v>
      </c>
      <c r="S15" s="277">
        <f>'DATA 2021'!S183-'DATA 2021'!Q183</f>
        <v>0</v>
      </c>
      <c r="T15" s="241">
        <f>'DATA 2021'!T183-'DATA 2021'!R183</f>
        <v>0</v>
      </c>
      <c r="U15" s="242">
        <f>'DATA 2021'!U183-'DATA 2021'!S183</f>
        <v>0</v>
      </c>
      <c r="V15" s="273">
        <f>'DATA 2021'!V183-'DATA 2021'!T183</f>
        <v>0</v>
      </c>
      <c r="W15" s="275">
        <f>'DATA 2021'!W183-'DATA 2021'!U183</f>
        <v>0</v>
      </c>
      <c r="X15" s="273">
        <f>'DATA 2021'!X183-'DATA 2021'!V183</f>
        <v>0</v>
      </c>
      <c r="Y15" s="275">
        <f>'DATA 2021'!Y183-'DATA 2021'!W183</f>
        <v>0</v>
      </c>
      <c r="Z15" s="241">
        <f>'DATA 2021'!Z183-'DATA 2021'!X183</f>
        <v>0</v>
      </c>
      <c r="AA15" s="242">
        <f>'DATA 2021'!AA183-'DATA 2021'!Y183</f>
        <v>0</v>
      </c>
      <c r="AB15" s="237">
        <f>'DATA 2021'!AB183-'DATA 2021'!B183</f>
        <v>0</v>
      </c>
      <c r="AC15" s="240">
        <f>'DATA 2021'!AC183-'DATA 2021'!C183</f>
        <v>0</v>
      </c>
      <c r="AD15" s="233"/>
      <c r="AE15" s="234"/>
      <c r="AF15" s="233"/>
      <c r="AG15" s="234"/>
      <c r="AH15" s="233"/>
      <c r="AI15" s="234"/>
      <c r="AJ15" s="233"/>
      <c r="AK15" s="234"/>
      <c r="AL15" s="233"/>
      <c r="AM15" s="234"/>
      <c r="AN15" s="233"/>
      <c r="AO15" s="234"/>
      <c r="AP15" s="233"/>
      <c r="AQ15" s="234"/>
      <c r="AR15" s="233"/>
      <c r="AS15" s="234"/>
      <c r="AT15" s="233"/>
      <c r="AU15" s="234"/>
      <c r="AV15" s="233"/>
      <c r="AW15" s="234"/>
      <c r="AX15" s="233"/>
      <c r="AY15" s="234"/>
      <c r="AZ15" s="233"/>
      <c r="BA15" s="234"/>
      <c r="BB15" s="233"/>
      <c r="BC15" s="234"/>
      <c r="BD15" s="233"/>
      <c r="BE15" s="234"/>
      <c r="BF15" s="233"/>
      <c r="BG15" s="234"/>
      <c r="BH15" s="233"/>
      <c r="BI15" s="234"/>
      <c r="BJ15" s="233"/>
      <c r="BK15" s="234"/>
      <c r="BL15" s="234"/>
      <c r="BM15" s="234"/>
    </row>
    <row r="16" spans="1:65" ht="21" customHeight="1">
      <c r="A16" s="114">
        <v>14</v>
      </c>
      <c r="B16" s="235">
        <f>'DATA 2021'!B184</f>
        <v>0</v>
      </c>
      <c r="C16" s="236">
        <f>'DATA 2021'!C184</f>
        <v>0</v>
      </c>
      <c r="D16" s="276">
        <f>'DATA 2021'!D184-'DATA 2021'!B184</f>
        <v>0</v>
      </c>
      <c r="E16" s="277">
        <f>'DATA 2021'!E184-'DATA 2021'!C184</f>
        <v>0</v>
      </c>
      <c r="F16" s="241">
        <f>'DATA 2021'!F184-'DATA 2021'!D184</f>
        <v>0</v>
      </c>
      <c r="G16" s="242">
        <f>'DATA 2021'!G184-'DATA 2021'!E184</f>
        <v>0</v>
      </c>
      <c r="H16" s="273">
        <f>'DATA 2021'!H184-'DATA 2021'!F184</f>
        <v>0</v>
      </c>
      <c r="I16" s="275">
        <f>'DATA 2021'!I184-'DATA 2021'!G184</f>
        <v>0</v>
      </c>
      <c r="J16" s="273">
        <f>'DATA 2021'!J184-'DATA 2021'!H184</f>
        <v>0</v>
      </c>
      <c r="K16" s="275">
        <f>'DATA 2021'!K184-'DATA 2021'!I184</f>
        <v>0</v>
      </c>
      <c r="L16" s="241">
        <f>'DATA 2021'!L184-'DATA 2021'!J184</f>
        <v>0</v>
      </c>
      <c r="M16" s="242">
        <f>'DATA 2021'!M184-'DATA 2021'!K184</f>
        <v>0</v>
      </c>
      <c r="N16" s="241">
        <f>'DATA 2021'!N184-'DATA 2021'!L184</f>
        <v>0</v>
      </c>
      <c r="O16" s="242">
        <f>'DATA 2021'!O184-'DATA 2021'!M184</f>
        <v>0</v>
      </c>
      <c r="P16" s="276">
        <f>'DATA 2021'!P184-'DATA 2021'!N184</f>
        <v>0</v>
      </c>
      <c r="Q16" s="277">
        <f>'DATA 2021'!Q184-'DATA 2021'!O184</f>
        <v>0</v>
      </c>
      <c r="R16" s="276">
        <f>'DATA 2021'!R184-'DATA 2021'!P184</f>
        <v>0</v>
      </c>
      <c r="S16" s="277">
        <f>'DATA 2021'!S184-'DATA 2021'!Q184</f>
        <v>0</v>
      </c>
      <c r="T16" s="241">
        <f>'DATA 2021'!T184-'DATA 2021'!R184</f>
        <v>0</v>
      </c>
      <c r="U16" s="242">
        <f>'DATA 2021'!U184-'DATA 2021'!S184</f>
        <v>0</v>
      </c>
      <c r="V16" s="273">
        <f>'DATA 2021'!V184-'DATA 2021'!T184</f>
        <v>0</v>
      </c>
      <c r="W16" s="275">
        <f>'DATA 2021'!W184-'DATA 2021'!U184</f>
        <v>0</v>
      </c>
      <c r="X16" s="273">
        <f>'DATA 2021'!X184-'DATA 2021'!V184</f>
        <v>0</v>
      </c>
      <c r="Y16" s="275">
        <f>'DATA 2021'!Y184-'DATA 2021'!W184</f>
        <v>0</v>
      </c>
      <c r="Z16" s="241">
        <f>'DATA 2021'!Z184-'DATA 2021'!X184</f>
        <v>0</v>
      </c>
      <c r="AA16" s="242">
        <f>'DATA 2021'!AA184-'DATA 2021'!Y184</f>
        <v>0</v>
      </c>
      <c r="AB16" s="241">
        <f>'DATA 2021'!AB184-'DATA 2021'!Z184</f>
        <v>0</v>
      </c>
      <c r="AC16" s="242">
        <f>'DATA 2021'!AC184-'DATA 2021'!AA184</f>
        <v>0</v>
      </c>
      <c r="AD16" s="237">
        <f>'DATA 2021'!AD184-'DATA 2021'!B184</f>
        <v>0</v>
      </c>
      <c r="AE16" s="240">
        <f>'DATA 2021'!AE184-'DATA 2021'!C184</f>
        <v>0</v>
      </c>
      <c r="AF16" s="233"/>
      <c r="AG16" s="234"/>
      <c r="AH16" s="233"/>
      <c r="AI16" s="234"/>
      <c r="AJ16" s="233"/>
      <c r="AK16" s="234"/>
      <c r="AL16" s="233"/>
      <c r="AM16" s="234"/>
      <c r="AN16" s="233"/>
      <c r="AO16" s="234"/>
      <c r="AP16" s="233"/>
      <c r="AQ16" s="234"/>
      <c r="AR16" s="233"/>
      <c r="AS16" s="234"/>
      <c r="AT16" s="233"/>
      <c r="AU16" s="234"/>
      <c r="AV16" s="233"/>
      <c r="AW16" s="234"/>
      <c r="AX16" s="233"/>
      <c r="AY16" s="234"/>
      <c r="AZ16" s="233"/>
      <c r="BA16" s="234"/>
      <c r="BB16" s="233"/>
      <c r="BC16" s="234"/>
      <c r="BD16" s="233"/>
      <c r="BE16" s="234"/>
      <c r="BF16" s="233"/>
      <c r="BG16" s="234"/>
      <c r="BH16" s="233"/>
      <c r="BI16" s="234"/>
      <c r="BJ16" s="233"/>
      <c r="BK16" s="234"/>
      <c r="BL16" s="234"/>
      <c r="BM16" s="234"/>
    </row>
    <row r="17" spans="1:65" ht="21" customHeight="1">
      <c r="A17" s="114">
        <v>15</v>
      </c>
      <c r="B17" s="235">
        <f>'DATA 2021'!B185</f>
        <v>0</v>
      </c>
      <c r="C17" s="236">
        <f>'DATA 2021'!C185</f>
        <v>0</v>
      </c>
      <c r="D17" s="276">
        <f>'DATA 2021'!D185-'DATA 2021'!B185</f>
        <v>0</v>
      </c>
      <c r="E17" s="277">
        <f>'DATA 2021'!E185-'DATA 2021'!C185</f>
        <v>0</v>
      </c>
      <c r="F17" s="241">
        <f>'DATA 2021'!F185-'DATA 2021'!D185</f>
        <v>0</v>
      </c>
      <c r="G17" s="242">
        <f>'DATA 2021'!G185-'DATA 2021'!E185</f>
        <v>0</v>
      </c>
      <c r="H17" s="273">
        <f>'DATA 2021'!H185-'DATA 2021'!F185</f>
        <v>0</v>
      </c>
      <c r="I17" s="275">
        <f>'DATA 2021'!I185-'DATA 2021'!G185</f>
        <v>0</v>
      </c>
      <c r="J17" s="273">
        <f>'DATA 2021'!J185-'DATA 2021'!H185</f>
        <v>0</v>
      </c>
      <c r="K17" s="275">
        <f>'DATA 2021'!K185-'DATA 2021'!I185</f>
        <v>0</v>
      </c>
      <c r="L17" s="241">
        <f>'DATA 2021'!L185-'DATA 2021'!J185</f>
        <v>0</v>
      </c>
      <c r="M17" s="242">
        <f>'DATA 2021'!M185-'DATA 2021'!K185</f>
        <v>0</v>
      </c>
      <c r="N17" s="241">
        <f>'DATA 2021'!N185-'DATA 2021'!L185</f>
        <v>0</v>
      </c>
      <c r="O17" s="242">
        <f>'DATA 2021'!O185-'DATA 2021'!M185</f>
        <v>0</v>
      </c>
      <c r="P17" s="276">
        <f>'DATA 2021'!P185-'DATA 2021'!N185</f>
        <v>0</v>
      </c>
      <c r="Q17" s="277">
        <f>'DATA 2021'!Q185-'DATA 2021'!O185</f>
        <v>0</v>
      </c>
      <c r="R17" s="276">
        <f>'DATA 2021'!R185-'DATA 2021'!P185</f>
        <v>0</v>
      </c>
      <c r="S17" s="277">
        <f>'DATA 2021'!S185-'DATA 2021'!Q185</f>
        <v>0</v>
      </c>
      <c r="T17" s="241">
        <f>'DATA 2021'!T185-'DATA 2021'!R185</f>
        <v>0</v>
      </c>
      <c r="U17" s="242">
        <f>'DATA 2021'!U185-'DATA 2021'!S185</f>
        <v>0</v>
      </c>
      <c r="V17" s="273">
        <f>'DATA 2021'!V185-'DATA 2021'!T185</f>
        <v>0</v>
      </c>
      <c r="W17" s="275">
        <f>'DATA 2021'!W185-'DATA 2021'!U185</f>
        <v>0</v>
      </c>
      <c r="X17" s="273">
        <f>'DATA 2021'!X185-'DATA 2021'!V185</f>
        <v>0</v>
      </c>
      <c r="Y17" s="275">
        <f>'DATA 2021'!Y185-'DATA 2021'!W185</f>
        <v>0</v>
      </c>
      <c r="Z17" s="241">
        <f>'DATA 2021'!Z185-'DATA 2021'!X185</f>
        <v>0</v>
      </c>
      <c r="AA17" s="242">
        <f>'DATA 2021'!AA185-'DATA 2021'!Y185</f>
        <v>0</v>
      </c>
      <c r="AB17" s="241">
        <f>'DATA 2021'!AB185-'DATA 2021'!Z185</f>
        <v>0</v>
      </c>
      <c r="AC17" s="242">
        <f>'DATA 2021'!AC185-'DATA 2021'!AA185</f>
        <v>0</v>
      </c>
      <c r="AD17" s="276">
        <f>'DATA 2021'!AD185-'DATA 2021'!AB185</f>
        <v>0</v>
      </c>
      <c r="AE17" s="277">
        <f>'DATA 2021'!AE185-'DATA 2021'!AC185</f>
        <v>0</v>
      </c>
      <c r="AF17" s="237">
        <f>'DATA 2021'!AF185-'DATA 2021'!B185</f>
        <v>0</v>
      </c>
      <c r="AG17" s="240">
        <f>'DATA 2021'!AG185-'DATA 2021'!C185</f>
        <v>0</v>
      </c>
      <c r="AH17" s="233"/>
      <c r="AI17" s="234"/>
      <c r="AJ17" s="233"/>
      <c r="AK17" s="234"/>
      <c r="AL17" s="233"/>
      <c r="AM17" s="234"/>
      <c r="AN17" s="233"/>
      <c r="AO17" s="234"/>
      <c r="AP17" s="233"/>
      <c r="AQ17" s="234"/>
      <c r="AR17" s="233"/>
      <c r="AS17" s="234"/>
      <c r="AT17" s="233"/>
      <c r="AU17" s="234"/>
      <c r="AV17" s="233"/>
      <c r="AW17" s="234"/>
      <c r="AX17" s="233"/>
      <c r="AY17" s="234"/>
      <c r="AZ17" s="233"/>
      <c r="BA17" s="234"/>
      <c r="BB17" s="233"/>
      <c r="BC17" s="234"/>
      <c r="BD17" s="233"/>
      <c r="BE17" s="234"/>
      <c r="BF17" s="233"/>
      <c r="BG17" s="234"/>
      <c r="BH17" s="233"/>
      <c r="BI17" s="234"/>
      <c r="BJ17" s="233"/>
      <c r="BK17" s="234"/>
      <c r="BL17" s="234"/>
      <c r="BM17" s="234"/>
    </row>
    <row r="18" spans="1:65" ht="21" customHeight="1">
      <c r="A18" s="114">
        <v>16</v>
      </c>
      <c r="B18" s="235">
        <f>'DATA 2021'!B186</f>
        <v>0</v>
      </c>
      <c r="C18" s="236">
        <f>'DATA 2021'!C186</f>
        <v>0</v>
      </c>
      <c r="D18" s="276">
        <f>'DATA 2021'!D186-'DATA 2021'!B186</f>
        <v>0</v>
      </c>
      <c r="E18" s="277">
        <f>'DATA 2021'!E186-'DATA 2021'!C186</f>
        <v>0</v>
      </c>
      <c r="F18" s="241">
        <f>'DATA 2021'!F186-'DATA 2021'!D186</f>
        <v>0</v>
      </c>
      <c r="G18" s="242">
        <f>'DATA 2021'!G186-'DATA 2021'!E186</f>
        <v>0</v>
      </c>
      <c r="H18" s="273">
        <f>'DATA 2021'!H186-'DATA 2021'!F186</f>
        <v>0</v>
      </c>
      <c r="I18" s="275">
        <f>'DATA 2021'!I186-'DATA 2021'!G186</f>
        <v>0</v>
      </c>
      <c r="J18" s="273">
        <f>'DATA 2021'!J186-'DATA 2021'!H186</f>
        <v>0</v>
      </c>
      <c r="K18" s="275">
        <f>'DATA 2021'!K186-'DATA 2021'!I186</f>
        <v>0</v>
      </c>
      <c r="L18" s="241">
        <f>'DATA 2021'!L186-'DATA 2021'!J186</f>
        <v>0</v>
      </c>
      <c r="M18" s="242">
        <f>'DATA 2021'!M186-'DATA 2021'!K186</f>
        <v>0</v>
      </c>
      <c r="N18" s="241">
        <f>'DATA 2021'!N186-'DATA 2021'!L186</f>
        <v>0</v>
      </c>
      <c r="O18" s="242">
        <f>'DATA 2021'!O186-'DATA 2021'!M186</f>
        <v>0</v>
      </c>
      <c r="P18" s="276">
        <f>'DATA 2021'!P186-'DATA 2021'!N186</f>
        <v>0</v>
      </c>
      <c r="Q18" s="277">
        <f>'DATA 2021'!Q186-'DATA 2021'!O186</f>
        <v>0</v>
      </c>
      <c r="R18" s="276">
        <f>'DATA 2021'!R186-'DATA 2021'!P186</f>
        <v>0</v>
      </c>
      <c r="S18" s="277">
        <f>'DATA 2021'!S186-'DATA 2021'!Q186</f>
        <v>0</v>
      </c>
      <c r="T18" s="241">
        <f>'DATA 2021'!T186-'DATA 2021'!R186</f>
        <v>0</v>
      </c>
      <c r="U18" s="242">
        <f>'DATA 2021'!U186-'DATA 2021'!S186</f>
        <v>0</v>
      </c>
      <c r="V18" s="273">
        <f>'DATA 2021'!V186-'DATA 2021'!T186</f>
        <v>0</v>
      </c>
      <c r="W18" s="275">
        <f>'DATA 2021'!W186-'DATA 2021'!U186</f>
        <v>0</v>
      </c>
      <c r="X18" s="273">
        <f>'DATA 2021'!X186-'DATA 2021'!V186</f>
        <v>0</v>
      </c>
      <c r="Y18" s="275">
        <f>'DATA 2021'!Y186-'DATA 2021'!W186</f>
        <v>0</v>
      </c>
      <c r="Z18" s="241">
        <f>'DATA 2021'!Z186-'DATA 2021'!X186</f>
        <v>0</v>
      </c>
      <c r="AA18" s="242">
        <f>'DATA 2021'!AA186-'DATA 2021'!Y186</f>
        <v>0</v>
      </c>
      <c r="AB18" s="241">
        <f>'DATA 2021'!AB186-'DATA 2021'!Z186</f>
        <v>0</v>
      </c>
      <c r="AC18" s="242">
        <f>'DATA 2021'!AC186-'DATA 2021'!AA186</f>
        <v>0</v>
      </c>
      <c r="AD18" s="276">
        <f>'DATA 2021'!AD186-'DATA 2021'!AB186</f>
        <v>0</v>
      </c>
      <c r="AE18" s="277">
        <f>'DATA 2021'!AE186-'DATA 2021'!AC186</f>
        <v>0</v>
      </c>
      <c r="AF18" s="276">
        <f>'DATA 2021'!AF186-'DATA 2021'!AD186</f>
        <v>0</v>
      </c>
      <c r="AG18" s="277">
        <f>'DATA 2021'!AG186-'DATA 2021'!AE186</f>
        <v>0</v>
      </c>
      <c r="AH18" s="237">
        <f>'DATA 2021'!AH186-'DATA 2021'!B186</f>
        <v>0</v>
      </c>
      <c r="AI18" s="240">
        <f>'DATA 2021'!AI186-'DATA 2021'!C186</f>
        <v>0</v>
      </c>
      <c r="AJ18" s="233"/>
      <c r="AK18" s="234"/>
      <c r="AL18" s="233"/>
      <c r="AM18" s="234"/>
      <c r="AN18" s="233"/>
      <c r="AO18" s="234"/>
      <c r="AP18" s="233"/>
      <c r="AQ18" s="234"/>
      <c r="AR18" s="233"/>
      <c r="AS18" s="234"/>
      <c r="AT18" s="233"/>
      <c r="AU18" s="234"/>
      <c r="AV18" s="233"/>
      <c r="AW18" s="234"/>
      <c r="AX18" s="233"/>
      <c r="AY18" s="234"/>
      <c r="AZ18" s="233"/>
      <c r="BA18" s="234"/>
      <c r="BB18" s="233"/>
      <c r="BC18" s="234"/>
      <c r="BD18" s="233"/>
      <c r="BE18" s="234"/>
      <c r="BF18" s="233"/>
      <c r="BG18" s="234"/>
      <c r="BH18" s="233"/>
      <c r="BI18" s="234"/>
      <c r="BJ18" s="233"/>
      <c r="BK18" s="234"/>
      <c r="BL18" s="234"/>
      <c r="BM18" s="234"/>
    </row>
    <row r="19" spans="1:65" ht="21" customHeight="1">
      <c r="A19" s="114">
        <v>17</v>
      </c>
      <c r="B19" s="235">
        <f>'DATA 2021'!B187</f>
        <v>0</v>
      </c>
      <c r="C19" s="236">
        <f>'DATA 2021'!C187</f>
        <v>0</v>
      </c>
      <c r="D19" s="276">
        <f>'DATA 2021'!D187-'DATA 2021'!B187</f>
        <v>0</v>
      </c>
      <c r="E19" s="277">
        <f>'DATA 2021'!E187-'DATA 2021'!C187</f>
        <v>0</v>
      </c>
      <c r="F19" s="241">
        <f>'DATA 2021'!F187-'DATA 2021'!D187</f>
        <v>0</v>
      </c>
      <c r="G19" s="242">
        <f>'DATA 2021'!G187-'DATA 2021'!E187</f>
        <v>0</v>
      </c>
      <c r="H19" s="273">
        <f>'DATA 2021'!H187-'DATA 2021'!F187</f>
        <v>0</v>
      </c>
      <c r="I19" s="275">
        <f>'DATA 2021'!I187-'DATA 2021'!G187</f>
        <v>0</v>
      </c>
      <c r="J19" s="273">
        <f>'DATA 2021'!J187-'DATA 2021'!H187</f>
        <v>0</v>
      </c>
      <c r="K19" s="275">
        <f>'DATA 2021'!K187-'DATA 2021'!I187</f>
        <v>0</v>
      </c>
      <c r="L19" s="241">
        <f>'DATA 2021'!L187-'DATA 2021'!J187</f>
        <v>0</v>
      </c>
      <c r="M19" s="242">
        <f>'DATA 2021'!M187-'DATA 2021'!K187</f>
        <v>0</v>
      </c>
      <c r="N19" s="241">
        <f>'DATA 2021'!N187-'DATA 2021'!L187</f>
        <v>0</v>
      </c>
      <c r="O19" s="242">
        <f>'DATA 2021'!O187-'DATA 2021'!M187</f>
        <v>0</v>
      </c>
      <c r="P19" s="276">
        <f>'DATA 2021'!P187-'DATA 2021'!N187</f>
        <v>0</v>
      </c>
      <c r="Q19" s="277">
        <f>'DATA 2021'!Q187-'DATA 2021'!O187</f>
        <v>0</v>
      </c>
      <c r="R19" s="276">
        <f>'DATA 2021'!R187-'DATA 2021'!P187</f>
        <v>0</v>
      </c>
      <c r="S19" s="277">
        <f>'DATA 2021'!S187-'DATA 2021'!Q187</f>
        <v>0</v>
      </c>
      <c r="T19" s="241">
        <f>'DATA 2021'!T187-'DATA 2021'!R187</f>
        <v>0</v>
      </c>
      <c r="U19" s="242">
        <f>'DATA 2021'!U187-'DATA 2021'!S187</f>
        <v>0</v>
      </c>
      <c r="V19" s="273">
        <f>'DATA 2021'!V187-'DATA 2021'!T187</f>
        <v>0</v>
      </c>
      <c r="W19" s="275">
        <f>'DATA 2021'!W187-'DATA 2021'!U187</f>
        <v>0</v>
      </c>
      <c r="X19" s="273">
        <f>'DATA 2021'!X187-'DATA 2021'!V187</f>
        <v>0</v>
      </c>
      <c r="Y19" s="275">
        <f>'DATA 2021'!Y187-'DATA 2021'!W187</f>
        <v>0</v>
      </c>
      <c r="Z19" s="241">
        <f>'DATA 2021'!Z187-'DATA 2021'!X187</f>
        <v>0</v>
      </c>
      <c r="AA19" s="242">
        <f>'DATA 2021'!AA187-'DATA 2021'!Y187</f>
        <v>0</v>
      </c>
      <c r="AB19" s="241">
        <f>'DATA 2021'!AB187-'DATA 2021'!Z187</f>
        <v>0</v>
      </c>
      <c r="AC19" s="242">
        <f>'DATA 2021'!AC187-'DATA 2021'!AA187</f>
        <v>0</v>
      </c>
      <c r="AD19" s="276">
        <f>'DATA 2021'!AD187-'DATA 2021'!AB187</f>
        <v>0</v>
      </c>
      <c r="AE19" s="277">
        <f>'DATA 2021'!AE187-'DATA 2021'!AC187</f>
        <v>0</v>
      </c>
      <c r="AF19" s="276">
        <f>'DATA 2021'!AF187-'DATA 2021'!AD187</f>
        <v>0</v>
      </c>
      <c r="AG19" s="277">
        <f>'DATA 2021'!AG187-'DATA 2021'!AE187</f>
        <v>0</v>
      </c>
      <c r="AH19" s="241">
        <f>'DATA 2021'!AH187-'DATA 2021'!AF187</f>
        <v>0</v>
      </c>
      <c r="AI19" s="242">
        <f>'DATA 2021'!AI187-'DATA 2021'!AG187</f>
        <v>0</v>
      </c>
      <c r="AJ19" s="237">
        <f>'DATA 2021'!AJ187-'DATA 2021'!B187</f>
        <v>0</v>
      </c>
      <c r="AK19" s="240">
        <f>'DATA 2021'!AK187-'DATA 2021'!C187</f>
        <v>0</v>
      </c>
      <c r="AL19" s="233"/>
      <c r="AM19" s="234"/>
      <c r="AN19" s="233"/>
      <c r="AO19" s="234"/>
      <c r="AP19" s="233"/>
      <c r="AQ19" s="234"/>
      <c r="AR19" s="233"/>
      <c r="AS19" s="234"/>
      <c r="AT19" s="233"/>
      <c r="AU19" s="234"/>
      <c r="AV19" s="233"/>
      <c r="AW19" s="234"/>
      <c r="AX19" s="233"/>
      <c r="AY19" s="234"/>
      <c r="AZ19" s="233"/>
      <c r="BA19" s="234"/>
      <c r="BB19" s="233"/>
      <c r="BC19" s="234"/>
      <c r="BD19" s="233"/>
      <c r="BE19" s="234"/>
      <c r="BF19" s="233"/>
      <c r="BG19" s="234"/>
      <c r="BH19" s="233"/>
      <c r="BI19" s="234"/>
      <c r="BJ19" s="233"/>
      <c r="BK19" s="234"/>
      <c r="BL19" s="234"/>
      <c r="BM19" s="234"/>
    </row>
    <row r="20" spans="1:65" ht="21" customHeight="1">
      <c r="A20" s="114">
        <v>18</v>
      </c>
      <c r="B20" s="235">
        <f>'DATA 2021'!B188</f>
        <v>0</v>
      </c>
      <c r="C20" s="236">
        <f>'DATA 2021'!C188</f>
        <v>0</v>
      </c>
      <c r="D20" s="276">
        <f>'DATA 2021'!D188-'DATA 2021'!B188</f>
        <v>0</v>
      </c>
      <c r="E20" s="277">
        <f>'DATA 2021'!E188-'DATA 2021'!C188</f>
        <v>0</v>
      </c>
      <c r="F20" s="241">
        <f>'DATA 2021'!F188-'DATA 2021'!D188</f>
        <v>0</v>
      </c>
      <c r="G20" s="242">
        <f>'DATA 2021'!G188-'DATA 2021'!E188</f>
        <v>0</v>
      </c>
      <c r="H20" s="273">
        <f>'DATA 2021'!H188-'DATA 2021'!F188</f>
        <v>0</v>
      </c>
      <c r="I20" s="275">
        <f>'DATA 2021'!I188-'DATA 2021'!G188</f>
        <v>0</v>
      </c>
      <c r="J20" s="273">
        <f>'DATA 2021'!J188-'DATA 2021'!H188</f>
        <v>0</v>
      </c>
      <c r="K20" s="275">
        <f>'DATA 2021'!K188-'DATA 2021'!I188</f>
        <v>0</v>
      </c>
      <c r="L20" s="241">
        <f>'DATA 2021'!L188-'DATA 2021'!J188</f>
        <v>0</v>
      </c>
      <c r="M20" s="242">
        <f>'DATA 2021'!M188-'DATA 2021'!K188</f>
        <v>0</v>
      </c>
      <c r="N20" s="241">
        <f>'DATA 2021'!N188-'DATA 2021'!L188</f>
        <v>0</v>
      </c>
      <c r="O20" s="242">
        <f>'DATA 2021'!O188-'DATA 2021'!M188</f>
        <v>0</v>
      </c>
      <c r="P20" s="276">
        <f>'DATA 2021'!P188-'DATA 2021'!N188</f>
        <v>0</v>
      </c>
      <c r="Q20" s="277">
        <f>'DATA 2021'!Q188-'DATA 2021'!O188</f>
        <v>0</v>
      </c>
      <c r="R20" s="276">
        <f>'DATA 2021'!R188-'DATA 2021'!P188</f>
        <v>0</v>
      </c>
      <c r="S20" s="277">
        <f>'DATA 2021'!S188-'DATA 2021'!Q188</f>
        <v>0</v>
      </c>
      <c r="T20" s="241">
        <f>'DATA 2021'!T188-'DATA 2021'!R188</f>
        <v>0</v>
      </c>
      <c r="U20" s="242">
        <f>'DATA 2021'!U188-'DATA 2021'!S188</f>
        <v>0</v>
      </c>
      <c r="V20" s="273">
        <f>'DATA 2021'!V188-'DATA 2021'!T188</f>
        <v>0</v>
      </c>
      <c r="W20" s="275">
        <f>'DATA 2021'!W188-'DATA 2021'!U188</f>
        <v>0</v>
      </c>
      <c r="X20" s="273">
        <f>'DATA 2021'!X188-'DATA 2021'!V188</f>
        <v>0</v>
      </c>
      <c r="Y20" s="275">
        <f>'DATA 2021'!Y188-'DATA 2021'!W188</f>
        <v>0</v>
      </c>
      <c r="Z20" s="241">
        <f>'DATA 2021'!Z188-'DATA 2021'!X188</f>
        <v>0</v>
      </c>
      <c r="AA20" s="242">
        <f>'DATA 2021'!AA188-'DATA 2021'!Y188</f>
        <v>0</v>
      </c>
      <c r="AB20" s="241">
        <f>'DATA 2021'!AB188-'DATA 2021'!Z188</f>
        <v>0</v>
      </c>
      <c r="AC20" s="242">
        <f>'DATA 2021'!AC188-'DATA 2021'!AA188</f>
        <v>0</v>
      </c>
      <c r="AD20" s="276">
        <f>'DATA 2021'!AD188-'DATA 2021'!AB188</f>
        <v>0</v>
      </c>
      <c r="AE20" s="277">
        <f>'DATA 2021'!AE188-'DATA 2021'!AC188</f>
        <v>0</v>
      </c>
      <c r="AF20" s="276">
        <f>'DATA 2021'!AF188-'DATA 2021'!AD188</f>
        <v>0</v>
      </c>
      <c r="AG20" s="277">
        <f>'DATA 2021'!AG188-'DATA 2021'!AE188</f>
        <v>0</v>
      </c>
      <c r="AH20" s="241">
        <f>'DATA 2021'!AH188-'DATA 2021'!AF188</f>
        <v>0</v>
      </c>
      <c r="AI20" s="242">
        <f>'DATA 2021'!AI188-'DATA 2021'!AG188</f>
        <v>0</v>
      </c>
      <c r="AJ20" s="273">
        <f>'DATA 2021'!AJ188-'DATA 2021'!AH188</f>
        <v>0</v>
      </c>
      <c r="AK20" s="275">
        <f>'DATA 2021'!AK188-'DATA 2021'!AI188</f>
        <v>0</v>
      </c>
      <c r="AL20" s="237">
        <f>'DATA 2021'!AL188-'DATA 2021'!B188</f>
        <v>0</v>
      </c>
      <c r="AM20" s="240">
        <f>'DATA 2021'!AM188-'DATA 2021'!C188</f>
        <v>0</v>
      </c>
      <c r="AN20" s="233"/>
      <c r="AO20" s="234"/>
      <c r="AP20" s="233"/>
      <c r="AQ20" s="234"/>
      <c r="AR20" s="233"/>
      <c r="AS20" s="234"/>
      <c r="AT20" s="233"/>
      <c r="AU20" s="234"/>
      <c r="AV20" s="233"/>
      <c r="AW20" s="234"/>
      <c r="AX20" s="233"/>
      <c r="AY20" s="234"/>
      <c r="AZ20" s="233"/>
      <c r="BA20" s="234"/>
      <c r="BB20" s="233"/>
      <c r="BC20" s="234"/>
      <c r="BD20" s="233"/>
      <c r="BE20" s="234"/>
      <c r="BF20" s="233"/>
      <c r="BG20" s="234"/>
      <c r="BH20" s="233"/>
      <c r="BI20" s="234"/>
      <c r="BJ20" s="233"/>
      <c r="BK20" s="234"/>
      <c r="BL20" s="234"/>
      <c r="BM20" s="234"/>
    </row>
    <row r="21" spans="1:65" ht="21" customHeight="1">
      <c r="A21" s="114">
        <v>19</v>
      </c>
      <c r="B21" s="235">
        <f>'DATA 2021'!B189</f>
        <v>0</v>
      </c>
      <c r="C21" s="236">
        <f>'DATA 2021'!C189</f>
        <v>0</v>
      </c>
      <c r="D21" s="276">
        <f>'DATA 2021'!D189-'DATA 2021'!B189</f>
        <v>0</v>
      </c>
      <c r="E21" s="277">
        <f>'DATA 2021'!E189-'DATA 2021'!C189</f>
        <v>0</v>
      </c>
      <c r="F21" s="241">
        <f>'DATA 2021'!F189-'DATA 2021'!D189</f>
        <v>0</v>
      </c>
      <c r="G21" s="242">
        <f>'DATA 2021'!G189-'DATA 2021'!E189</f>
        <v>0</v>
      </c>
      <c r="H21" s="273">
        <f>'DATA 2021'!H189-'DATA 2021'!F189</f>
        <v>0</v>
      </c>
      <c r="I21" s="275">
        <f>'DATA 2021'!I189-'DATA 2021'!G189</f>
        <v>0</v>
      </c>
      <c r="J21" s="273">
        <f>'DATA 2021'!J189-'DATA 2021'!H189</f>
        <v>0</v>
      </c>
      <c r="K21" s="275">
        <f>'DATA 2021'!K189-'DATA 2021'!I189</f>
        <v>0</v>
      </c>
      <c r="L21" s="241">
        <f>'DATA 2021'!L189-'DATA 2021'!J189</f>
        <v>0</v>
      </c>
      <c r="M21" s="242">
        <f>'DATA 2021'!M189-'DATA 2021'!K189</f>
        <v>0</v>
      </c>
      <c r="N21" s="241">
        <f>'DATA 2021'!N189-'DATA 2021'!L189</f>
        <v>0</v>
      </c>
      <c r="O21" s="242">
        <f>'DATA 2021'!O189-'DATA 2021'!M189</f>
        <v>0</v>
      </c>
      <c r="P21" s="276">
        <f>'DATA 2021'!P189-'DATA 2021'!N189</f>
        <v>0</v>
      </c>
      <c r="Q21" s="277">
        <f>'DATA 2021'!Q189-'DATA 2021'!O189</f>
        <v>0</v>
      </c>
      <c r="R21" s="276">
        <f>'DATA 2021'!R189-'DATA 2021'!P189</f>
        <v>0</v>
      </c>
      <c r="S21" s="277">
        <f>'DATA 2021'!S189-'DATA 2021'!Q189</f>
        <v>0</v>
      </c>
      <c r="T21" s="241">
        <f>'DATA 2021'!T189-'DATA 2021'!R189</f>
        <v>0</v>
      </c>
      <c r="U21" s="242">
        <f>'DATA 2021'!U189-'DATA 2021'!S189</f>
        <v>0</v>
      </c>
      <c r="V21" s="273">
        <f>'DATA 2021'!V189-'DATA 2021'!T189</f>
        <v>0</v>
      </c>
      <c r="W21" s="275">
        <f>'DATA 2021'!W189-'DATA 2021'!U189</f>
        <v>0</v>
      </c>
      <c r="X21" s="273">
        <f>'DATA 2021'!X189-'DATA 2021'!V189</f>
        <v>0</v>
      </c>
      <c r="Y21" s="275">
        <f>'DATA 2021'!Y189-'DATA 2021'!W189</f>
        <v>0</v>
      </c>
      <c r="Z21" s="241">
        <f>'DATA 2021'!Z189-'DATA 2021'!X189</f>
        <v>0</v>
      </c>
      <c r="AA21" s="242">
        <f>'DATA 2021'!AA189-'DATA 2021'!Y189</f>
        <v>0</v>
      </c>
      <c r="AB21" s="241">
        <f>'DATA 2021'!AB189-'DATA 2021'!Z189</f>
        <v>0</v>
      </c>
      <c r="AC21" s="242">
        <f>'DATA 2021'!AC189-'DATA 2021'!AA189</f>
        <v>0</v>
      </c>
      <c r="AD21" s="276">
        <f>'DATA 2021'!AD189-'DATA 2021'!AB189</f>
        <v>0</v>
      </c>
      <c r="AE21" s="277">
        <f>'DATA 2021'!AE189-'DATA 2021'!AC189</f>
        <v>0</v>
      </c>
      <c r="AF21" s="276">
        <f>'DATA 2021'!AF189-'DATA 2021'!AD189</f>
        <v>0</v>
      </c>
      <c r="AG21" s="277">
        <f>'DATA 2021'!AG189-'DATA 2021'!AE189</f>
        <v>0</v>
      </c>
      <c r="AH21" s="241">
        <f>'DATA 2021'!AH189-'DATA 2021'!AF189</f>
        <v>0</v>
      </c>
      <c r="AI21" s="242">
        <f>'DATA 2021'!AI189-'DATA 2021'!AG189</f>
        <v>0</v>
      </c>
      <c r="AJ21" s="273">
        <f>'DATA 2021'!AJ189-'DATA 2021'!AH189</f>
        <v>0</v>
      </c>
      <c r="AK21" s="275">
        <f>'DATA 2021'!AK189-'DATA 2021'!AI189</f>
        <v>0</v>
      </c>
      <c r="AL21" s="273">
        <f>'DATA 2021'!AL189-'DATA 2021'!AJ189</f>
        <v>0</v>
      </c>
      <c r="AM21" s="275">
        <f>'DATA 2021'!AM189-'DATA 2021'!AK189</f>
        <v>0</v>
      </c>
      <c r="AN21" s="237">
        <f>'DATA 2021'!AN189-'DATA 2021'!B189</f>
        <v>0</v>
      </c>
      <c r="AO21" s="240">
        <f>'DATA 2021'!AO189-'DATA 2021'!C189</f>
        <v>0</v>
      </c>
      <c r="AP21" s="233"/>
      <c r="AQ21" s="234"/>
      <c r="AR21" s="233"/>
      <c r="AS21" s="234"/>
      <c r="AT21" s="233"/>
      <c r="AU21" s="234"/>
      <c r="AV21" s="233"/>
      <c r="AW21" s="234"/>
      <c r="AX21" s="233"/>
      <c r="AY21" s="234"/>
      <c r="AZ21" s="233"/>
      <c r="BA21" s="234"/>
      <c r="BB21" s="233"/>
      <c r="BC21" s="234"/>
      <c r="BD21" s="233"/>
      <c r="BE21" s="234"/>
      <c r="BF21" s="233"/>
      <c r="BG21" s="234"/>
      <c r="BH21" s="233"/>
      <c r="BI21" s="234"/>
      <c r="BJ21" s="233"/>
      <c r="BK21" s="234"/>
      <c r="BL21" s="234"/>
      <c r="BM21" s="234"/>
    </row>
    <row r="22" spans="1:65" ht="21" customHeight="1">
      <c r="A22" s="114">
        <v>20</v>
      </c>
      <c r="B22" s="235">
        <f>'DATA 2021'!B190</f>
        <v>0</v>
      </c>
      <c r="C22" s="236">
        <f>'DATA 2021'!C190</f>
        <v>0</v>
      </c>
      <c r="D22" s="276">
        <f>'DATA 2021'!D190-'DATA 2021'!B190</f>
        <v>0</v>
      </c>
      <c r="E22" s="277">
        <f>'DATA 2021'!E190-'DATA 2021'!C190</f>
        <v>0</v>
      </c>
      <c r="F22" s="241">
        <f>'DATA 2021'!F190-'DATA 2021'!D190</f>
        <v>0</v>
      </c>
      <c r="G22" s="242">
        <f>'DATA 2021'!G190-'DATA 2021'!E190</f>
        <v>0</v>
      </c>
      <c r="H22" s="273">
        <f>'DATA 2021'!H190-'DATA 2021'!F190</f>
        <v>0</v>
      </c>
      <c r="I22" s="275">
        <f>'DATA 2021'!I190-'DATA 2021'!G190</f>
        <v>0</v>
      </c>
      <c r="J22" s="273">
        <f>'DATA 2021'!J190-'DATA 2021'!H190</f>
        <v>0</v>
      </c>
      <c r="K22" s="275">
        <f>'DATA 2021'!K190-'DATA 2021'!I190</f>
        <v>0</v>
      </c>
      <c r="L22" s="241">
        <f>'DATA 2021'!L190-'DATA 2021'!J190</f>
        <v>0</v>
      </c>
      <c r="M22" s="242">
        <f>'DATA 2021'!M190-'DATA 2021'!K190</f>
        <v>0</v>
      </c>
      <c r="N22" s="241">
        <f>'DATA 2021'!N190-'DATA 2021'!L190</f>
        <v>0</v>
      </c>
      <c r="O22" s="242">
        <f>'DATA 2021'!O190-'DATA 2021'!M190</f>
        <v>0</v>
      </c>
      <c r="P22" s="276">
        <f>'DATA 2021'!P190-'DATA 2021'!N190</f>
        <v>0</v>
      </c>
      <c r="Q22" s="277">
        <f>'DATA 2021'!Q190-'DATA 2021'!O190</f>
        <v>0</v>
      </c>
      <c r="R22" s="276">
        <f>'DATA 2021'!R190-'DATA 2021'!P190</f>
        <v>0</v>
      </c>
      <c r="S22" s="277">
        <f>'DATA 2021'!S190-'DATA 2021'!Q190</f>
        <v>0</v>
      </c>
      <c r="T22" s="241">
        <f>'DATA 2021'!T190-'DATA 2021'!R190</f>
        <v>0</v>
      </c>
      <c r="U22" s="242">
        <f>'DATA 2021'!U190-'DATA 2021'!S190</f>
        <v>0</v>
      </c>
      <c r="V22" s="273">
        <f>'DATA 2021'!V190-'DATA 2021'!T190</f>
        <v>0</v>
      </c>
      <c r="W22" s="275">
        <f>'DATA 2021'!W190-'DATA 2021'!U190</f>
        <v>0</v>
      </c>
      <c r="X22" s="273">
        <f>'DATA 2021'!X190-'DATA 2021'!V190</f>
        <v>0</v>
      </c>
      <c r="Y22" s="275">
        <f>'DATA 2021'!Y190-'DATA 2021'!W190</f>
        <v>0</v>
      </c>
      <c r="Z22" s="241">
        <f>'DATA 2021'!Z190-'DATA 2021'!X190</f>
        <v>0</v>
      </c>
      <c r="AA22" s="242">
        <f>'DATA 2021'!AA190-'DATA 2021'!Y190</f>
        <v>0</v>
      </c>
      <c r="AB22" s="241">
        <f>'DATA 2021'!AB190-'DATA 2021'!Z190</f>
        <v>0</v>
      </c>
      <c r="AC22" s="242">
        <f>'DATA 2021'!AC190-'DATA 2021'!AA190</f>
        <v>0</v>
      </c>
      <c r="AD22" s="276">
        <f>'DATA 2021'!AD190-'DATA 2021'!AB190</f>
        <v>0</v>
      </c>
      <c r="AE22" s="277">
        <f>'DATA 2021'!AE190-'DATA 2021'!AC190</f>
        <v>0</v>
      </c>
      <c r="AF22" s="276">
        <f>'DATA 2021'!AF190-'DATA 2021'!AD190</f>
        <v>0</v>
      </c>
      <c r="AG22" s="277">
        <f>'DATA 2021'!AG190-'DATA 2021'!AE190</f>
        <v>0</v>
      </c>
      <c r="AH22" s="241">
        <f>'DATA 2021'!AH190-'DATA 2021'!AF190</f>
        <v>0</v>
      </c>
      <c r="AI22" s="242">
        <f>'DATA 2021'!AI190-'DATA 2021'!AG190</f>
        <v>0</v>
      </c>
      <c r="AJ22" s="273">
        <f>'DATA 2021'!AJ190-'DATA 2021'!AH190</f>
        <v>0</v>
      </c>
      <c r="AK22" s="275">
        <f>'DATA 2021'!AK190-'DATA 2021'!AI190</f>
        <v>0</v>
      </c>
      <c r="AL22" s="273">
        <f>'DATA 2021'!AL190-'DATA 2021'!AJ190</f>
        <v>0</v>
      </c>
      <c r="AM22" s="275">
        <f>'DATA 2021'!AM190-'DATA 2021'!AK190</f>
        <v>0</v>
      </c>
      <c r="AN22" s="241">
        <f>'DATA 2021'!AN190-'DATA 2021'!AL190</f>
        <v>0</v>
      </c>
      <c r="AO22" s="242">
        <f>'DATA 2021'!AO190-'DATA 2021'!AM190</f>
        <v>0</v>
      </c>
      <c r="AP22" s="237">
        <f>'DATA 2021'!AP190-'DATA 2021'!B190</f>
        <v>0</v>
      </c>
      <c r="AQ22" s="240">
        <f>'DATA 2021'!AQ190-'DATA 2021'!C190</f>
        <v>0</v>
      </c>
      <c r="AR22" s="233"/>
      <c r="AS22" s="234"/>
      <c r="AT22" s="233"/>
      <c r="AU22" s="234"/>
      <c r="AV22" s="233"/>
      <c r="AW22" s="234"/>
      <c r="AX22" s="233"/>
      <c r="AY22" s="234"/>
      <c r="AZ22" s="233"/>
      <c r="BA22" s="234"/>
      <c r="BB22" s="233"/>
      <c r="BC22" s="234"/>
      <c r="BD22" s="233"/>
      <c r="BE22" s="234"/>
      <c r="BF22" s="233"/>
      <c r="BG22" s="234"/>
      <c r="BH22" s="233"/>
      <c r="BI22" s="234"/>
      <c r="BJ22" s="233"/>
      <c r="BK22" s="234"/>
      <c r="BL22" s="234"/>
      <c r="BM22" s="234"/>
    </row>
    <row r="23" spans="1:65" ht="21" customHeight="1">
      <c r="A23" s="114">
        <v>21</v>
      </c>
      <c r="B23" s="235">
        <f>'DATA 2021'!B191</f>
        <v>0</v>
      </c>
      <c r="C23" s="236">
        <f>'DATA 2021'!C191</f>
        <v>0</v>
      </c>
      <c r="D23" s="276">
        <f>'DATA 2021'!D191-'DATA 2021'!B191</f>
        <v>0</v>
      </c>
      <c r="E23" s="277">
        <f>'DATA 2021'!E191-'DATA 2021'!C191</f>
        <v>0</v>
      </c>
      <c r="F23" s="241">
        <f>'DATA 2021'!F191-'DATA 2021'!D191</f>
        <v>0</v>
      </c>
      <c r="G23" s="242">
        <f>'DATA 2021'!G191-'DATA 2021'!E191</f>
        <v>0</v>
      </c>
      <c r="H23" s="273">
        <f>'DATA 2021'!H191-'DATA 2021'!F191</f>
        <v>0</v>
      </c>
      <c r="I23" s="275">
        <f>'DATA 2021'!I191-'DATA 2021'!G191</f>
        <v>0</v>
      </c>
      <c r="J23" s="273">
        <f>'DATA 2021'!J191-'DATA 2021'!H191</f>
        <v>0</v>
      </c>
      <c r="K23" s="275">
        <f>'DATA 2021'!K191-'DATA 2021'!I191</f>
        <v>0</v>
      </c>
      <c r="L23" s="241">
        <f>'DATA 2021'!L191-'DATA 2021'!J191</f>
        <v>0</v>
      </c>
      <c r="M23" s="242">
        <f>'DATA 2021'!M191-'DATA 2021'!K191</f>
        <v>0</v>
      </c>
      <c r="N23" s="241">
        <f>'DATA 2021'!N191-'DATA 2021'!L191</f>
        <v>0</v>
      </c>
      <c r="O23" s="242">
        <f>'DATA 2021'!O191-'DATA 2021'!M191</f>
        <v>0</v>
      </c>
      <c r="P23" s="276">
        <f>'DATA 2021'!P191-'DATA 2021'!N191</f>
        <v>0</v>
      </c>
      <c r="Q23" s="277">
        <f>'DATA 2021'!Q191-'DATA 2021'!O191</f>
        <v>0</v>
      </c>
      <c r="R23" s="276">
        <f>'DATA 2021'!R191-'DATA 2021'!P191</f>
        <v>0</v>
      </c>
      <c r="S23" s="277">
        <f>'DATA 2021'!S191-'DATA 2021'!Q191</f>
        <v>0</v>
      </c>
      <c r="T23" s="241">
        <f>'DATA 2021'!T191-'DATA 2021'!R191</f>
        <v>0</v>
      </c>
      <c r="U23" s="242">
        <f>'DATA 2021'!U191-'DATA 2021'!S191</f>
        <v>0</v>
      </c>
      <c r="V23" s="273">
        <f>'DATA 2021'!V191-'DATA 2021'!T191</f>
        <v>0</v>
      </c>
      <c r="W23" s="275">
        <f>'DATA 2021'!W191-'DATA 2021'!U191</f>
        <v>0</v>
      </c>
      <c r="X23" s="273">
        <f>'DATA 2021'!X191-'DATA 2021'!V191</f>
        <v>0</v>
      </c>
      <c r="Y23" s="275">
        <f>'DATA 2021'!Y191-'DATA 2021'!W191</f>
        <v>0</v>
      </c>
      <c r="Z23" s="241">
        <f>'DATA 2021'!Z191-'DATA 2021'!X191</f>
        <v>0</v>
      </c>
      <c r="AA23" s="242">
        <f>'DATA 2021'!AA191-'DATA 2021'!Y191</f>
        <v>0</v>
      </c>
      <c r="AB23" s="241">
        <f>'DATA 2021'!AB191-'DATA 2021'!Z191</f>
        <v>0</v>
      </c>
      <c r="AC23" s="242">
        <f>'DATA 2021'!AC191-'DATA 2021'!AA191</f>
        <v>0</v>
      </c>
      <c r="AD23" s="276">
        <f>'DATA 2021'!AD191-'DATA 2021'!AB191</f>
        <v>0</v>
      </c>
      <c r="AE23" s="277">
        <f>'DATA 2021'!AE191-'DATA 2021'!AC191</f>
        <v>0</v>
      </c>
      <c r="AF23" s="276">
        <f>'DATA 2021'!AF191-'DATA 2021'!AD191</f>
        <v>0</v>
      </c>
      <c r="AG23" s="277">
        <f>'DATA 2021'!AG191-'DATA 2021'!AE191</f>
        <v>0</v>
      </c>
      <c r="AH23" s="241">
        <f>'DATA 2021'!AH191-'DATA 2021'!AF191</f>
        <v>0</v>
      </c>
      <c r="AI23" s="242">
        <f>'DATA 2021'!AI191-'DATA 2021'!AG191</f>
        <v>0</v>
      </c>
      <c r="AJ23" s="273">
        <f>'DATA 2021'!AJ191-'DATA 2021'!AH191</f>
        <v>0</v>
      </c>
      <c r="AK23" s="275">
        <f>'DATA 2021'!AK191-'DATA 2021'!AI191</f>
        <v>0</v>
      </c>
      <c r="AL23" s="273">
        <f>'DATA 2021'!AL191-'DATA 2021'!AJ191</f>
        <v>0</v>
      </c>
      <c r="AM23" s="275">
        <f>'DATA 2021'!AM191-'DATA 2021'!AK191</f>
        <v>0</v>
      </c>
      <c r="AN23" s="241">
        <f>'DATA 2021'!AN191-'DATA 2021'!AL191</f>
        <v>0</v>
      </c>
      <c r="AO23" s="242">
        <f>'DATA 2021'!AO191-'DATA 2021'!AM191</f>
        <v>0</v>
      </c>
      <c r="AP23" s="241">
        <f>'DATA 2021'!AP191-'DATA 2021'!AN191</f>
        <v>0</v>
      </c>
      <c r="AQ23" s="242">
        <f>'DATA 2021'!AQ191-'DATA 2021'!AO191</f>
        <v>0</v>
      </c>
      <c r="AR23" s="237">
        <f>'DATA 2021'!AR191-'DATA 2021'!B191</f>
        <v>0</v>
      </c>
      <c r="AS23" s="240">
        <f>'DATA 2021'!AS191-'DATA 2021'!C191</f>
        <v>0</v>
      </c>
      <c r="AT23" s="233"/>
      <c r="AU23" s="234"/>
      <c r="AV23" s="233"/>
      <c r="AW23" s="234"/>
      <c r="AX23" s="233"/>
      <c r="AY23" s="234"/>
      <c r="AZ23" s="233"/>
      <c r="BA23" s="234"/>
      <c r="BB23" s="233"/>
      <c r="BC23" s="234"/>
      <c r="BD23" s="233"/>
      <c r="BE23" s="234"/>
      <c r="BF23" s="233"/>
      <c r="BG23" s="234"/>
      <c r="BH23" s="233"/>
      <c r="BI23" s="234"/>
      <c r="BJ23" s="233"/>
      <c r="BK23" s="234"/>
      <c r="BL23" s="234"/>
      <c r="BM23" s="234"/>
    </row>
    <row r="24" spans="1:65" ht="21" customHeight="1">
      <c r="A24" s="114">
        <v>22</v>
      </c>
      <c r="B24" s="235">
        <f>'DATA 2021'!B192</f>
        <v>0</v>
      </c>
      <c r="C24" s="236">
        <f>'DATA 2021'!C192</f>
        <v>0</v>
      </c>
      <c r="D24" s="276">
        <f>'DATA 2021'!D192-'DATA 2021'!B192</f>
        <v>0</v>
      </c>
      <c r="E24" s="277">
        <f>'DATA 2021'!E192-'DATA 2021'!C192</f>
        <v>0</v>
      </c>
      <c r="F24" s="241">
        <f>'DATA 2021'!F192-'DATA 2021'!D192</f>
        <v>0</v>
      </c>
      <c r="G24" s="242">
        <f>'DATA 2021'!G192-'DATA 2021'!E192</f>
        <v>0</v>
      </c>
      <c r="H24" s="273">
        <f>'DATA 2021'!H192-'DATA 2021'!F192</f>
        <v>0</v>
      </c>
      <c r="I24" s="275">
        <f>'DATA 2021'!I192-'DATA 2021'!G192</f>
        <v>0</v>
      </c>
      <c r="J24" s="273">
        <f>'DATA 2021'!J192-'DATA 2021'!H192</f>
        <v>0</v>
      </c>
      <c r="K24" s="275">
        <f>'DATA 2021'!K192-'DATA 2021'!I192</f>
        <v>0</v>
      </c>
      <c r="L24" s="241">
        <f>'DATA 2021'!L192-'DATA 2021'!J192</f>
        <v>0</v>
      </c>
      <c r="M24" s="242">
        <f>'DATA 2021'!M192-'DATA 2021'!K192</f>
        <v>0</v>
      </c>
      <c r="N24" s="241">
        <f>'DATA 2021'!N192-'DATA 2021'!L192</f>
        <v>0</v>
      </c>
      <c r="O24" s="242">
        <f>'DATA 2021'!O192-'DATA 2021'!M192</f>
        <v>0</v>
      </c>
      <c r="P24" s="276">
        <f>'DATA 2021'!P192-'DATA 2021'!N192</f>
        <v>0</v>
      </c>
      <c r="Q24" s="277">
        <f>'DATA 2021'!Q192-'DATA 2021'!O192</f>
        <v>0</v>
      </c>
      <c r="R24" s="276">
        <f>'DATA 2021'!R192-'DATA 2021'!P192</f>
        <v>0</v>
      </c>
      <c r="S24" s="277">
        <f>'DATA 2021'!S192-'DATA 2021'!Q192</f>
        <v>0</v>
      </c>
      <c r="T24" s="241">
        <f>'DATA 2021'!T192-'DATA 2021'!R192</f>
        <v>0</v>
      </c>
      <c r="U24" s="242">
        <f>'DATA 2021'!U192-'DATA 2021'!S192</f>
        <v>0</v>
      </c>
      <c r="V24" s="273">
        <f>'DATA 2021'!V192-'DATA 2021'!T192</f>
        <v>0</v>
      </c>
      <c r="W24" s="275">
        <f>'DATA 2021'!W192-'DATA 2021'!U192</f>
        <v>0</v>
      </c>
      <c r="X24" s="273">
        <f>'DATA 2021'!X192-'DATA 2021'!V192</f>
        <v>0</v>
      </c>
      <c r="Y24" s="275">
        <f>'DATA 2021'!Y192-'DATA 2021'!W192</f>
        <v>0</v>
      </c>
      <c r="Z24" s="241">
        <f>'DATA 2021'!Z192-'DATA 2021'!X192</f>
        <v>0</v>
      </c>
      <c r="AA24" s="242">
        <f>'DATA 2021'!AA192-'DATA 2021'!Y192</f>
        <v>0</v>
      </c>
      <c r="AB24" s="241">
        <f>'DATA 2021'!AB192-'DATA 2021'!Z192</f>
        <v>0</v>
      </c>
      <c r="AC24" s="242">
        <f>'DATA 2021'!AC192-'DATA 2021'!AA192</f>
        <v>0</v>
      </c>
      <c r="AD24" s="276">
        <f>'DATA 2021'!AD192-'DATA 2021'!AB192</f>
        <v>0</v>
      </c>
      <c r="AE24" s="277">
        <f>'DATA 2021'!AE192-'DATA 2021'!AC192</f>
        <v>0</v>
      </c>
      <c r="AF24" s="276">
        <f>'DATA 2021'!AF192-'DATA 2021'!AD192</f>
        <v>0</v>
      </c>
      <c r="AG24" s="277">
        <f>'DATA 2021'!AG192-'DATA 2021'!AE192</f>
        <v>0</v>
      </c>
      <c r="AH24" s="241">
        <f>'DATA 2021'!AH192-'DATA 2021'!AF192</f>
        <v>0</v>
      </c>
      <c r="AI24" s="242">
        <f>'DATA 2021'!AI192-'DATA 2021'!AG192</f>
        <v>0</v>
      </c>
      <c r="AJ24" s="273">
        <f>'DATA 2021'!AJ192-'DATA 2021'!AH192</f>
        <v>0</v>
      </c>
      <c r="AK24" s="275">
        <f>'DATA 2021'!AK192-'DATA 2021'!AI192</f>
        <v>0</v>
      </c>
      <c r="AL24" s="273">
        <f>'DATA 2021'!AL192-'DATA 2021'!AJ192</f>
        <v>0</v>
      </c>
      <c r="AM24" s="275">
        <f>'DATA 2021'!AM192-'DATA 2021'!AK192</f>
        <v>0</v>
      </c>
      <c r="AN24" s="241">
        <f>'DATA 2021'!AN192-'DATA 2021'!AL192</f>
        <v>0</v>
      </c>
      <c r="AO24" s="242">
        <f>'DATA 2021'!AO192-'DATA 2021'!AM192</f>
        <v>0</v>
      </c>
      <c r="AP24" s="241">
        <f>'DATA 2021'!AP192-'DATA 2021'!AN192</f>
        <v>0</v>
      </c>
      <c r="AQ24" s="242">
        <f>'DATA 2021'!AQ192-'DATA 2021'!AO192</f>
        <v>0</v>
      </c>
      <c r="AR24" s="276">
        <f>'DATA 2021'!AR192-'DATA 2021'!AP192</f>
        <v>0</v>
      </c>
      <c r="AS24" s="277">
        <f>'DATA 2021'!AS192-'DATA 2021'!AQ192</f>
        <v>0</v>
      </c>
      <c r="AT24" s="237">
        <f>'DATA 2021'!AT192-'DATA 2021'!B192</f>
        <v>0</v>
      </c>
      <c r="AU24" s="240">
        <f>'DATA 2021'!AU192-'DATA 2021'!C193</f>
        <v>0</v>
      </c>
      <c r="AV24" s="233"/>
      <c r="AW24" s="234"/>
      <c r="AX24" s="233"/>
      <c r="AY24" s="234"/>
      <c r="AZ24" s="233"/>
      <c r="BA24" s="234"/>
      <c r="BB24" s="233"/>
      <c r="BC24" s="234"/>
      <c r="BD24" s="233"/>
      <c r="BE24" s="234"/>
      <c r="BF24" s="233"/>
      <c r="BG24" s="234"/>
      <c r="BH24" s="233"/>
      <c r="BI24" s="234"/>
      <c r="BJ24" s="233"/>
      <c r="BK24" s="234"/>
      <c r="BL24" s="234"/>
      <c r="BM24" s="234"/>
    </row>
    <row r="25" spans="1:65" ht="21" customHeight="1">
      <c r="A25" s="114">
        <v>23</v>
      </c>
      <c r="B25" s="235">
        <f>'DATA 2021'!B193</f>
        <v>0</v>
      </c>
      <c r="C25" s="236">
        <f>'DATA 2021'!C193</f>
        <v>0</v>
      </c>
      <c r="D25" s="276">
        <f>'DATA 2021'!D193-'DATA 2021'!B193</f>
        <v>0</v>
      </c>
      <c r="E25" s="277">
        <f>'DATA 2021'!E193-'DATA 2021'!C193</f>
        <v>0</v>
      </c>
      <c r="F25" s="241">
        <f>'DATA 2021'!F193-'DATA 2021'!D193</f>
        <v>0</v>
      </c>
      <c r="G25" s="242">
        <f>'DATA 2021'!G193-'DATA 2021'!E193</f>
        <v>0</v>
      </c>
      <c r="H25" s="273">
        <f>'DATA 2021'!H193-'DATA 2021'!F193</f>
        <v>0</v>
      </c>
      <c r="I25" s="275">
        <f>'DATA 2021'!I193-'DATA 2021'!G193</f>
        <v>0</v>
      </c>
      <c r="J25" s="273">
        <f>'DATA 2021'!J193-'DATA 2021'!H193</f>
        <v>0</v>
      </c>
      <c r="K25" s="275">
        <f>'DATA 2021'!K193-'DATA 2021'!I193</f>
        <v>0</v>
      </c>
      <c r="L25" s="241">
        <f>'DATA 2021'!L193-'DATA 2021'!J193</f>
        <v>0</v>
      </c>
      <c r="M25" s="242">
        <f>'DATA 2021'!M193-'DATA 2021'!K193</f>
        <v>0</v>
      </c>
      <c r="N25" s="241">
        <f>'DATA 2021'!N193-'DATA 2021'!L193</f>
        <v>0</v>
      </c>
      <c r="O25" s="242">
        <f>'DATA 2021'!O193-'DATA 2021'!M193</f>
        <v>0</v>
      </c>
      <c r="P25" s="276">
        <f>'DATA 2021'!P193-'DATA 2021'!N193</f>
        <v>0</v>
      </c>
      <c r="Q25" s="277">
        <f>'DATA 2021'!Q193-'DATA 2021'!O193</f>
        <v>0</v>
      </c>
      <c r="R25" s="276">
        <f>'DATA 2021'!R193-'DATA 2021'!P193</f>
        <v>0</v>
      </c>
      <c r="S25" s="277">
        <f>'DATA 2021'!S193-'DATA 2021'!Q193</f>
        <v>0</v>
      </c>
      <c r="T25" s="241">
        <f>'DATA 2021'!T193-'DATA 2021'!R193</f>
        <v>0</v>
      </c>
      <c r="U25" s="242">
        <f>'DATA 2021'!U193-'DATA 2021'!S193</f>
        <v>0</v>
      </c>
      <c r="V25" s="273">
        <f>'DATA 2021'!V193-'DATA 2021'!T193</f>
        <v>0</v>
      </c>
      <c r="W25" s="275">
        <f>'DATA 2021'!W193-'DATA 2021'!U193</f>
        <v>0</v>
      </c>
      <c r="X25" s="273">
        <f>'DATA 2021'!X193-'DATA 2021'!V193</f>
        <v>0</v>
      </c>
      <c r="Y25" s="275">
        <f>'DATA 2021'!Y193-'DATA 2021'!W193</f>
        <v>0</v>
      </c>
      <c r="Z25" s="241">
        <f>'DATA 2021'!Z193-'DATA 2021'!X193</f>
        <v>0</v>
      </c>
      <c r="AA25" s="242">
        <f>'DATA 2021'!AA193-'DATA 2021'!Y193</f>
        <v>0</v>
      </c>
      <c r="AB25" s="241">
        <f>'DATA 2021'!AB193-'DATA 2021'!Z193</f>
        <v>0</v>
      </c>
      <c r="AC25" s="242">
        <f>'DATA 2021'!AC193-'DATA 2021'!AA193</f>
        <v>0</v>
      </c>
      <c r="AD25" s="276">
        <f>'DATA 2021'!AD193-'DATA 2021'!AB193</f>
        <v>0</v>
      </c>
      <c r="AE25" s="277">
        <f>'DATA 2021'!AE193-'DATA 2021'!AC193</f>
        <v>0</v>
      </c>
      <c r="AF25" s="276">
        <f>'DATA 2021'!AF193-'DATA 2021'!AD193</f>
        <v>0</v>
      </c>
      <c r="AG25" s="277">
        <f>'DATA 2021'!AG193-'DATA 2021'!AE193</f>
        <v>0</v>
      </c>
      <c r="AH25" s="241">
        <f>'DATA 2021'!AH193-'DATA 2021'!AF193</f>
        <v>0</v>
      </c>
      <c r="AI25" s="242">
        <f>'DATA 2021'!AI193-'DATA 2021'!AG193</f>
        <v>0</v>
      </c>
      <c r="AJ25" s="273">
        <f>'DATA 2021'!AJ193-'DATA 2021'!AH193</f>
        <v>0</v>
      </c>
      <c r="AK25" s="275">
        <f>'DATA 2021'!AK193-'DATA 2021'!AI193</f>
        <v>0</v>
      </c>
      <c r="AL25" s="273">
        <f>'DATA 2021'!AL193-'DATA 2021'!AJ193</f>
        <v>0</v>
      </c>
      <c r="AM25" s="275">
        <f>'DATA 2021'!AM193-'DATA 2021'!AK193</f>
        <v>0</v>
      </c>
      <c r="AN25" s="241">
        <f>'DATA 2021'!AN193-'DATA 2021'!AL193</f>
        <v>0</v>
      </c>
      <c r="AO25" s="242">
        <f>'DATA 2021'!AO193-'DATA 2021'!AM193</f>
        <v>0</v>
      </c>
      <c r="AP25" s="241">
        <f>'DATA 2021'!AP193-'DATA 2021'!AN193</f>
        <v>0</v>
      </c>
      <c r="AQ25" s="242">
        <f>'DATA 2021'!AQ193-'DATA 2021'!AO193</f>
        <v>0</v>
      </c>
      <c r="AR25" s="276">
        <f>'DATA 2021'!AR193-'DATA 2021'!AP193</f>
        <v>0</v>
      </c>
      <c r="AS25" s="277">
        <f>'DATA 2021'!AS193-'DATA 2021'!AQ193</f>
        <v>0</v>
      </c>
      <c r="AT25" s="276">
        <f>'DATA 2021'!AT193-'DATA 2021'!AR193</f>
        <v>0</v>
      </c>
      <c r="AU25" s="277">
        <f>'DATA 2021'!AU193-'DATA 2021'!AS193</f>
        <v>0</v>
      </c>
      <c r="AV25" s="237">
        <f>'DATA 2021'!AV193-'DATA 2021'!B193</f>
        <v>0</v>
      </c>
      <c r="AW25" s="240">
        <f>'DATA 2021'!AW193-'DATA 2021'!C193</f>
        <v>0</v>
      </c>
      <c r="AX25" s="243"/>
      <c r="AY25" s="244"/>
      <c r="AZ25" s="233"/>
      <c r="BA25" s="234"/>
      <c r="BB25" s="233"/>
      <c r="BC25" s="234"/>
      <c r="BD25" s="233"/>
      <c r="BE25" s="234"/>
      <c r="BF25" s="233"/>
      <c r="BG25" s="234"/>
      <c r="BH25" s="233"/>
      <c r="BI25" s="234"/>
      <c r="BJ25" s="233"/>
      <c r="BK25" s="234"/>
      <c r="BL25" s="234"/>
      <c r="BM25" s="234"/>
    </row>
    <row r="26" spans="1:65" ht="21" customHeight="1">
      <c r="A26" s="114">
        <v>24</v>
      </c>
      <c r="B26" s="235">
        <f>'DATA 2021'!B194</f>
        <v>0</v>
      </c>
      <c r="C26" s="236">
        <f>'DATA 2021'!C194</f>
        <v>0</v>
      </c>
      <c r="D26" s="276">
        <f>'DATA 2021'!D194-'DATA 2021'!B194</f>
        <v>0</v>
      </c>
      <c r="E26" s="277">
        <f>'DATA 2021'!E194-'DATA 2021'!C194</f>
        <v>0</v>
      </c>
      <c r="F26" s="241">
        <f>'DATA 2021'!F194-'DATA 2021'!D194</f>
        <v>0</v>
      </c>
      <c r="G26" s="242">
        <f>'DATA 2021'!G194-'DATA 2021'!E194</f>
        <v>0</v>
      </c>
      <c r="H26" s="273">
        <f>'DATA 2021'!H194-'DATA 2021'!F194</f>
        <v>0</v>
      </c>
      <c r="I26" s="275">
        <f>'DATA 2021'!I194-'DATA 2021'!G194</f>
        <v>0</v>
      </c>
      <c r="J26" s="273">
        <f>'DATA 2021'!J194-'DATA 2021'!H194</f>
        <v>0</v>
      </c>
      <c r="K26" s="275">
        <f>'DATA 2021'!K194-'DATA 2021'!I194</f>
        <v>0</v>
      </c>
      <c r="L26" s="241">
        <f>'DATA 2021'!L194-'DATA 2021'!J194</f>
        <v>0</v>
      </c>
      <c r="M26" s="242">
        <f>'DATA 2021'!M194-'DATA 2021'!K194</f>
        <v>0</v>
      </c>
      <c r="N26" s="241">
        <f>'DATA 2021'!N194-'DATA 2021'!L194</f>
        <v>0</v>
      </c>
      <c r="O26" s="242">
        <f>'DATA 2021'!O194-'DATA 2021'!M194</f>
        <v>0</v>
      </c>
      <c r="P26" s="276">
        <f>'DATA 2021'!P194-'DATA 2021'!N194</f>
        <v>0</v>
      </c>
      <c r="Q26" s="277">
        <f>'DATA 2021'!Q194-'DATA 2021'!O194</f>
        <v>0</v>
      </c>
      <c r="R26" s="276">
        <f>'DATA 2021'!R194-'DATA 2021'!P194</f>
        <v>0</v>
      </c>
      <c r="S26" s="277">
        <f>'DATA 2021'!S194-'DATA 2021'!Q194</f>
        <v>0</v>
      </c>
      <c r="T26" s="241">
        <f>'DATA 2021'!T194-'DATA 2021'!R194</f>
        <v>0</v>
      </c>
      <c r="U26" s="242">
        <f>'DATA 2021'!U194-'DATA 2021'!S194</f>
        <v>0</v>
      </c>
      <c r="V26" s="273">
        <f>'DATA 2021'!V194-'DATA 2021'!T194</f>
        <v>0</v>
      </c>
      <c r="W26" s="275">
        <f>'DATA 2021'!W194-'DATA 2021'!U194</f>
        <v>0</v>
      </c>
      <c r="X26" s="273">
        <f>'DATA 2021'!X194-'DATA 2021'!V194</f>
        <v>0</v>
      </c>
      <c r="Y26" s="275">
        <f>'DATA 2021'!Y194-'DATA 2021'!W194</f>
        <v>0</v>
      </c>
      <c r="Z26" s="241">
        <f>'DATA 2021'!Z194-'DATA 2021'!X194</f>
        <v>0</v>
      </c>
      <c r="AA26" s="242">
        <f>'DATA 2021'!AA194-'DATA 2021'!Y194</f>
        <v>0</v>
      </c>
      <c r="AB26" s="241">
        <f>'DATA 2021'!AB194-'DATA 2021'!Z194</f>
        <v>0</v>
      </c>
      <c r="AC26" s="242">
        <f>'DATA 2021'!AC194-'DATA 2021'!AA194</f>
        <v>0</v>
      </c>
      <c r="AD26" s="276">
        <f>'DATA 2021'!AD194-'DATA 2021'!AB194</f>
        <v>0</v>
      </c>
      <c r="AE26" s="277">
        <f>'DATA 2021'!AE194-'DATA 2021'!AC194</f>
        <v>0</v>
      </c>
      <c r="AF26" s="276">
        <f>'DATA 2021'!AF194-'DATA 2021'!AD194</f>
        <v>0</v>
      </c>
      <c r="AG26" s="277">
        <f>'DATA 2021'!AG194-'DATA 2021'!AE194</f>
        <v>0</v>
      </c>
      <c r="AH26" s="241">
        <f>'DATA 2021'!AH194-'DATA 2021'!AF194</f>
        <v>0</v>
      </c>
      <c r="AI26" s="242">
        <f>'DATA 2021'!AI194-'DATA 2021'!AG194</f>
        <v>0</v>
      </c>
      <c r="AJ26" s="273">
        <f>'DATA 2021'!AJ194-'DATA 2021'!AH194</f>
        <v>0</v>
      </c>
      <c r="AK26" s="275">
        <f>'DATA 2021'!AK194-'DATA 2021'!AI194</f>
        <v>0</v>
      </c>
      <c r="AL26" s="273">
        <f>'DATA 2021'!AL194-'DATA 2021'!AJ194</f>
        <v>0</v>
      </c>
      <c r="AM26" s="275">
        <f>'DATA 2021'!AM194-'DATA 2021'!AK194</f>
        <v>0</v>
      </c>
      <c r="AN26" s="241">
        <f>'DATA 2021'!AN194-'DATA 2021'!AL194</f>
        <v>0</v>
      </c>
      <c r="AO26" s="242">
        <f>'DATA 2021'!AO194-'DATA 2021'!AM194</f>
        <v>0</v>
      </c>
      <c r="AP26" s="241">
        <f>'DATA 2021'!AP194-'DATA 2021'!AN194</f>
        <v>0</v>
      </c>
      <c r="AQ26" s="242">
        <f>'DATA 2021'!AQ194-'DATA 2021'!AO194</f>
        <v>0</v>
      </c>
      <c r="AR26" s="276">
        <f>'DATA 2021'!AR194-'DATA 2021'!AP194</f>
        <v>0</v>
      </c>
      <c r="AS26" s="277">
        <f>'DATA 2021'!AS194-'DATA 2021'!AQ194</f>
        <v>0</v>
      </c>
      <c r="AT26" s="276">
        <f>'DATA 2021'!AT194-'DATA 2021'!AR194</f>
        <v>0</v>
      </c>
      <c r="AU26" s="277">
        <f>'DATA 2021'!AU194-'DATA 2021'!AS194</f>
        <v>0</v>
      </c>
      <c r="AV26" s="241">
        <f>'DATA 2021'!AV194-'DATA 2021'!AT194</f>
        <v>0</v>
      </c>
      <c r="AW26" s="242">
        <f>'DATA 2021'!AW194-'DATA 2021'!AU194</f>
        <v>0</v>
      </c>
      <c r="AX26" s="245">
        <f>'DATA 2021'!AX194-'DATA 2021'!B194</f>
        <v>0</v>
      </c>
      <c r="AY26" s="246">
        <f>'DATA 2021'!AY194-'DATA 2021'!C194</f>
        <v>0</v>
      </c>
      <c r="AZ26" s="247"/>
      <c r="BA26" s="234"/>
      <c r="BB26" s="233"/>
      <c r="BC26" s="234"/>
      <c r="BD26" s="233"/>
      <c r="BE26" s="234"/>
      <c r="BF26" s="233"/>
      <c r="BG26" s="234"/>
      <c r="BH26" s="233"/>
      <c r="BI26" s="234"/>
      <c r="BJ26" s="233"/>
      <c r="BK26" s="234"/>
      <c r="BL26" s="234"/>
      <c r="BM26" s="234"/>
    </row>
    <row r="27" spans="1:65" ht="21" customHeight="1">
      <c r="A27" s="114">
        <v>25</v>
      </c>
      <c r="B27" s="235">
        <f>'DATA 2021'!B195</f>
        <v>0</v>
      </c>
      <c r="C27" s="236">
        <f>'DATA 2021'!C195</f>
        <v>0</v>
      </c>
      <c r="D27" s="276">
        <f>'DATA 2021'!D195-'DATA 2021'!B195</f>
        <v>0</v>
      </c>
      <c r="E27" s="277">
        <f>'DATA 2021'!E195-'DATA 2021'!C195</f>
        <v>0</v>
      </c>
      <c r="F27" s="241">
        <f>'DATA 2021'!F195-'DATA 2021'!D195</f>
        <v>0</v>
      </c>
      <c r="G27" s="242">
        <f>'DATA 2021'!G195-'DATA 2021'!E195</f>
        <v>0</v>
      </c>
      <c r="H27" s="273">
        <f>'DATA 2021'!H195-'DATA 2021'!F195</f>
        <v>0</v>
      </c>
      <c r="I27" s="275">
        <f>'DATA 2021'!I195-'DATA 2021'!G195</f>
        <v>0</v>
      </c>
      <c r="J27" s="273">
        <f>'DATA 2021'!J195-'DATA 2021'!H195</f>
        <v>0</v>
      </c>
      <c r="K27" s="275">
        <f>'DATA 2021'!K195-'DATA 2021'!I195</f>
        <v>0</v>
      </c>
      <c r="L27" s="241">
        <f>'DATA 2021'!L195-'DATA 2021'!J195</f>
        <v>0</v>
      </c>
      <c r="M27" s="242">
        <f>'DATA 2021'!M195-'DATA 2021'!K195</f>
        <v>0</v>
      </c>
      <c r="N27" s="241">
        <f>'DATA 2021'!N195-'DATA 2021'!L195</f>
        <v>0</v>
      </c>
      <c r="O27" s="242">
        <f>'DATA 2021'!O195-'DATA 2021'!M195</f>
        <v>0</v>
      </c>
      <c r="P27" s="276">
        <f>'DATA 2021'!P195-'DATA 2021'!N195</f>
        <v>0</v>
      </c>
      <c r="Q27" s="277">
        <f>'DATA 2021'!Q195-'DATA 2021'!O195</f>
        <v>0</v>
      </c>
      <c r="R27" s="276">
        <f>'DATA 2021'!R195-'DATA 2021'!P195</f>
        <v>0</v>
      </c>
      <c r="S27" s="277">
        <f>'DATA 2021'!S195-'DATA 2021'!Q195</f>
        <v>0</v>
      </c>
      <c r="T27" s="241">
        <f>'DATA 2021'!T195-'DATA 2021'!R195</f>
        <v>0</v>
      </c>
      <c r="U27" s="242">
        <f>'DATA 2021'!U195-'DATA 2021'!S195</f>
        <v>0</v>
      </c>
      <c r="V27" s="273">
        <f>'DATA 2021'!V195-'DATA 2021'!T195</f>
        <v>0</v>
      </c>
      <c r="W27" s="275">
        <f>'DATA 2021'!W195-'DATA 2021'!U195</f>
        <v>0</v>
      </c>
      <c r="X27" s="273">
        <f>'DATA 2021'!X195-'DATA 2021'!V195</f>
        <v>0</v>
      </c>
      <c r="Y27" s="275">
        <f>'DATA 2021'!Y195-'DATA 2021'!W195</f>
        <v>0</v>
      </c>
      <c r="Z27" s="241">
        <f>'DATA 2021'!Z195-'DATA 2021'!X195</f>
        <v>0</v>
      </c>
      <c r="AA27" s="242">
        <f>'DATA 2021'!AA195-'DATA 2021'!Y195</f>
        <v>0</v>
      </c>
      <c r="AB27" s="241">
        <f>'DATA 2021'!AB195-'DATA 2021'!Z195</f>
        <v>0</v>
      </c>
      <c r="AC27" s="242">
        <f>'DATA 2021'!AC195-'DATA 2021'!AA195</f>
        <v>0</v>
      </c>
      <c r="AD27" s="276">
        <f>'DATA 2021'!AD195-'DATA 2021'!AB195</f>
        <v>0</v>
      </c>
      <c r="AE27" s="277">
        <f>'DATA 2021'!AE195-'DATA 2021'!AC195</f>
        <v>0</v>
      </c>
      <c r="AF27" s="276">
        <f>'DATA 2021'!AF195-'DATA 2021'!AD195</f>
        <v>0</v>
      </c>
      <c r="AG27" s="277">
        <f>'DATA 2021'!AG195-'DATA 2021'!AE195</f>
        <v>0</v>
      </c>
      <c r="AH27" s="241">
        <f>'DATA 2021'!AH195-'DATA 2021'!AF195</f>
        <v>0</v>
      </c>
      <c r="AI27" s="242">
        <f>'DATA 2021'!AI195-'DATA 2021'!AG195</f>
        <v>0</v>
      </c>
      <c r="AJ27" s="273">
        <f>'DATA 2021'!AJ195-'DATA 2021'!AH195</f>
        <v>0</v>
      </c>
      <c r="AK27" s="275">
        <f>'DATA 2021'!AK195-'DATA 2021'!AI195</f>
        <v>0</v>
      </c>
      <c r="AL27" s="273">
        <f>'DATA 2021'!AL195-'DATA 2021'!AJ195</f>
        <v>0</v>
      </c>
      <c r="AM27" s="275">
        <f>'DATA 2021'!AM195-'DATA 2021'!AK195</f>
        <v>0</v>
      </c>
      <c r="AN27" s="241">
        <f>'DATA 2021'!AN195-'DATA 2021'!AL195</f>
        <v>0</v>
      </c>
      <c r="AO27" s="242">
        <f>'DATA 2021'!AO195-'DATA 2021'!AM195</f>
        <v>0</v>
      </c>
      <c r="AP27" s="241">
        <f>'DATA 2021'!AP195-'DATA 2021'!AN195</f>
        <v>0</v>
      </c>
      <c r="AQ27" s="242">
        <f>'DATA 2021'!AQ195-'DATA 2021'!AO195</f>
        <v>0</v>
      </c>
      <c r="AR27" s="276">
        <f>'DATA 2021'!AR195-'DATA 2021'!AP195</f>
        <v>0</v>
      </c>
      <c r="AS27" s="277">
        <f>'DATA 2021'!AS195-'DATA 2021'!AQ195</f>
        <v>0</v>
      </c>
      <c r="AT27" s="276">
        <f>'DATA 2021'!AT195-'DATA 2021'!AR195</f>
        <v>0</v>
      </c>
      <c r="AU27" s="277">
        <f>'DATA 2021'!AU195-'DATA 2021'!AS195</f>
        <v>0</v>
      </c>
      <c r="AV27" s="241">
        <f>'DATA 2021'!AV195-'DATA 2021'!AT195</f>
        <v>0</v>
      </c>
      <c r="AW27" s="242">
        <f>'DATA 2021'!AW195-'DATA 2021'!AU195</f>
        <v>0</v>
      </c>
      <c r="AX27" s="273">
        <f>'DATA 2021'!AX195-'DATA 2021'!AV195</f>
        <v>0</v>
      </c>
      <c r="AY27" s="275">
        <f>'DATA 2021'!AY195-'DATA 2021'!AW195</f>
        <v>0</v>
      </c>
      <c r="AZ27" s="237">
        <f>'DATA 2021'!AZ195-'DATA 2021'!B195</f>
        <v>0</v>
      </c>
      <c r="BA27" s="240">
        <f>'DATA 2021'!BA195-'DATA 2021'!C195</f>
        <v>0</v>
      </c>
      <c r="BB27" s="233"/>
      <c r="BC27" s="234"/>
      <c r="BD27" s="233"/>
      <c r="BE27" s="234"/>
      <c r="BF27" s="233"/>
      <c r="BG27" s="234"/>
      <c r="BH27" s="233"/>
      <c r="BI27" s="234"/>
      <c r="BJ27" s="233"/>
      <c r="BK27" s="234"/>
      <c r="BL27" s="234"/>
      <c r="BM27" s="234"/>
    </row>
    <row r="28" spans="1:65" ht="21" customHeight="1">
      <c r="A28" s="114">
        <v>26</v>
      </c>
      <c r="B28" s="235">
        <f>'DATA 2021'!B196</f>
        <v>0</v>
      </c>
      <c r="C28" s="236">
        <f>'DATA 2021'!C196</f>
        <v>0</v>
      </c>
      <c r="D28" s="276">
        <f>'DATA 2021'!D196-'DATA 2021'!B196</f>
        <v>0</v>
      </c>
      <c r="E28" s="277">
        <f>'DATA 2021'!E196-'DATA 2021'!C196</f>
        <v>0</v>
      </c>
      <c r="F28" s="241">
        <f>'DATA 2021'!F196-'DATA 2021'!D196</f>
        <v>0</v>
      </c>
      <c r="G28" s="242">
        <f>'DATA 2021'!G196-'DATA 2021'!E196</f>
        <v>0</v>
      </c>
      <c r="H28" s="273">
        <f>'DATA 2021'!H196-'DATA 2021'!F196</f>
        <v>0</v>
      </c>
      <c r="I28" s="275">
        <f>'DATA 2021'!I196-'DATA 2021'!G196</f>
        <v>0</v>
      </c>
      <c r="J28" s="273">
        <f>'DATA 2021'!J196-'DATA 2021'!H196</f>
        <v>0</v>
      </c>
      <c r="K28" s="275">
        <f>'DATA 2021'!K196-'DATA 2021'!I196</f>
        <v>0</v>
      </c>
      <c r="L28" s="241">
        <f>'DATA 2021'!L196-'DATA 2021'!J196</f>
        <v>0</v>
      </c>
      <c r="M28" s="242">
        <f>'DATA 2021'!M196-'DATA 2021'!K196</f>
        <v>0</v>
      </c>
      <c r="N28" s="241">
        <f>'DATA 2021'!N196-'DATA 2021'!L196</f>
        <v>0</v>
      </c>
      <c r="O28" s="242">
        <f>'DATA 2021'!O196-'DATA 2021'!M196</f>
        <v>0</v>
      </c>
      <c r="P28" s="276">
        <f>'DATA 2021'!P196-'DATA 2021'!N196</f>
        <v>0</v>
      </c>
      <c r="Q28" s="277">
        <f>'DATA 2021'!Q196-'DATA 2021'!O196</f>
        <v>0</v>
      </c>
      <c r="R28" s="276">
        <f>'DATA 2021'!R196-'DATA 2021'!P196</f>
        <v>0</v>
      </c>
      <c r="S28" s="277">
        <f>'DATA 2021'!S196-'DATA 2021'!Q196</f>
        <v>0</v>
      </c>
      <c r="T28" s="241">
        <f>'DATA 2021'!T196-'DATA 2021'!R196</f>
        <v>0</v>
      </c>
      <c r="U28" s="242">
        <f>'DATA 2021'!U196-'DATA 2021'!S196</f>
        <v>0</v>
      </c>
      <c r="V28" s="273">
        <f>'DATA 2021'!V196-'DATA 2021'!T196</f>
        <v>0</v>
      </c>
      <c r="W28" s="275">
        <f>'DATA 2021'!W196-'DATA 2021'!U196</f>
        <v>0</v>
      </c>
      <c r="X28" s="273">
        <f>'DATA 2021'!X196-'DATA 2021'!V196</f>
        <v>0</v>
      </c>
      <c r="Y28" s="275">
        <f>'DATA 2021'!Y196-'DATA 2021'!W196</f>
        <v>0</v>
      </c>
      <c r="Z28" s="241">
        <f>'DATA 2021'!Z196-'DATA 2021'!X196</f>
        <v>0</v>
      </c>
      <c r="AA28" s="242">
        <f>'DATA 2021'!AA196-'DATA 2021'!Y196</f>
        <v>0</v>
      </c>
      <c r="AB28" s="241">
        <f>'DATA 2021'!AB196-'DATA 2021'!Z196</f>
        <v>0</v>
      </c>
      <c r="AC28" s="242">
        <f>'DATA 2021'!AC196-'DATA 2021'!AA196</f>
        <v>0</v>
      </c>
      <c r="AD28" s="276">
        <f>'DATA 2021'!AD196-'DATA 2021'!AB196</f>
        <v>0</v>
      </c>
      <c r="AE28" s="277">
        <f>'DATA 2021'!AE196-'DATA 2021'!AC196</f>
        <v>0</v>
      </c>
      <c r="AF28" s="276">
        <f>'DATA 2021'!AF196-'DATA 2021'!AD196</f>
        <v>0</v>
      </c>
      <c r="AG28" s="277">
        <f>'DATA 2021'!AG196-'DATA 2021'!AE196</f>
        <v>0</v>
      </c>
      <c r="AH28" s="241">
        <f>'DATA 2021'!AH196-'DATA 2021'!AF196</f>
        <v>0</v>
      </c>
      <c r="AI28" s="242">
        <f>'DATA 2021'!AI196-'DATA 2021'!AG196</f>
        <v>0</v>
      </c>
      <c r="AJ28" s="273">
        <f>'DATA 2021'!AJ196-'DATA 2021'!AH196</f>
        <v>0</v>
      </c>
      <c r="AK28" s="275">
        <f>'DATA 2021'!AK196-'DATA 2021'!AI196</f>
        <v>0</v>
      </c>
      <c r="AL28" s="273">
        <f>'DATA 2021'!AL196-'DATA 2021'!AJ196</f>
        <v>0</v>
      </c>
      <c r="AM28" s="275">
        <f>'DATA 2021'!AM196-'DATA 2021'!AK196</f>
        <v>0</v>
      </c>
      <c r="AN28" s="241">
        <f>'DATA 2021'!AN196-'DATA 2021'!AL196</f>
        <v>0</v>
      </c>
      <c r="AO28" s="242">
        <f>'DATA 2021'!AO196-'DATA 2021'!AM196</f>
        <v>0</v>
      </c>
      <c r="AP28" s="241">
        <f>'DATA 2021'!AP196-'DATA 2021'!AN196</f>
        <v>0</v>
      </c>
      <c r="AQ28" s="242">
        <f>'DATA 2021'!AQ196-'DATA 2021'!AO196</f>
        <v>0</v>
      </c>
      <c r="AR28" s="276">
        <f>'DATA 2021'!AR196-'DATA 2021'!AP196</f>
        <v>0</v>
      </c>
      <c r="AS28" s="277">
        <f>'DATA 2021'!AS196-'DATA 2021'!AQ196</f>
        <v>0</v>
      </c>
      <c r="AT28" s="276">
        <f>'DATA 2021'!AT196-'DATA 2021'!AR196</f>
        <v>0</v>
      </c>
      <c r="AU28" s="277">
        <f>'DATA 2021'!AU196-'DATA 2021'!AS196</f>
        <v>0</v>
      </c>
      <c r="AV28" s="241">
        <f>'DATA 2021'!AV196-'DATA 2021'!AT196</f>
        <v>0</v>
      </c>
      <c r="AW28" s="242">
        <f>'DATA 2021'!AW196-'DATA 2021'!AU196</f>
        <v>0</v>
      </c>
      <c r="AX28" s="273">
        <f>'DATA 2021'!AX196-'DATA 2021'!AV196</f>
        <v>0</v>
      </c>
      <c r="AY28" s="275">
        <f>'DATA 2021'!AY196-'DATA 2021'!AW196</f>
        <v>0</v>
      </c>
      <c r="AZ28" s="273">
        <f>'DATA 2021'!AZ196-'DATA 2021'!AX196</f>
        <v>0</v>
      </c>
      <c r="BA28" s="275">
        <f>'DATA 2021'!BA196-'DATA 2021'!AY196</f>
        <v>0</v>
      </c>
      <c r="BB28" s="237">
        <f>'DATA 2021'!BB196-'DATA 2021'!B196</f>
        <v>0</v>
      </c>
      <c r="BC28" s="240">
        <f>'DATA 2021'!BC196-'DATA 2021'!C196</f>
        <v>0</v>
      </c>
      <c r="BD28" s="233"/>
      <c r="BE28" s="234"/>
      <c r="BF28" s="233"/>
      <c r="BG28" s="234"/>
      <c r="BH28" s="233"/>
      <c r="BI28" s="234"/>
      <c r="BJ28" s="233"/>
      <c r="BK28" s="234"/>
      <c r="BL28" s="234"/>
      <c r="BM28" s="234"/>
    </row>
    <row r="29" spans="1:65" ht="21" customHeight="1">
      <c r="A29" s="114">
        <v>27</v>
      </c>
      <c r="B29" s="235">
        <f>'DATA 2021'!B197</f>
        <v>0</v>
      </c>
      <c r="C29" s="236">
        <f>'DATA 2021'!C197</f>
        <v>0</v>
      </c>
      <c r="D29" s="276">
        <f>'DATA 2021'!D197-'DATA 2021'!B197</f>
        <v>0</v>
      </c>
      <c r="E29" s="277">
        <f>'DATA 2021'!E197-'DATA 2021'!C197</f>
        <v>0</v>
      </c>
      <c r="F29" s="241">
        <f>'DATA 2021'!F197-'DATA 2021'!D197</f>
        <v>0</v>
      </c>
      <c r="G29" s="242">
        <f>'DATA 2021'!G197-'DATA 2021'!E197</f>
        <v>0</v>
      </c>
      <c r="H29" s="273">
        <f>'DATA 2021'!H197-'DATA 2021'!F197</f>
        <v>0</v>
      </c>
      <c r="I29" s="275">
        <f>'DATA 2021'!I197-'DATA 2021'!G197</f>
        <v>0</v>
      </c>
      <c r="J29" s="273">
        <f>'DATA 2021'!J197-'DATA 2021'!H197</f>
        <v>0</v>
      </c>
      <c r="K29" s="275">
        <f>'DATA 2021'!K197-'DATA 2021'!I197</f>
        <v>0</v>
      </c>
      <c r="L29" s="241">
        <f>'DATA 2021'!L197-'DATA 2021'!J197</f>
        <v>0</v>
      </c>
      <c r="M29" s="242">
        <f>'DATA 2021'!M197-'DATA 2021'!K197</f>
        <v>0</v>
      </c>
      <c r="N29" s="241">
        <f>'DATA 2021'!N197-'DATA 2021'!L197</f>
        <v>0</v>
      </c>
      <c r="O29" s="242">
        <f>'DATA 2021'!O197-'DATA 2021'!M197</f>
        <v>0</v>
      </c>
      <c r="P29" s="276">
        <f>'DATA 2021'!P197-'DATA 2021'!N197</f>
        <v>0</v>
      </c>
      <c r="Q29" s="277">
        <f>'DATA 2021'!Q197-'DATA 2021'!O197</f>
        <v>0</v>
      </c>
      <c r="R29" s="276">
        <f>'DATA 2021'!R197-'DATA 2021'!P197</f>
        <v>0</v>
      </c>
      <c r="S29" s="277">
        <f>'DATA 2021'!S197-'DATA 2021'!Q197</f>
        <v>0</v>
      </c>
      <c r="T29" s="241">
        <f>'DATA 2021'!T197-'DATA 2021'!R197</f>
        <v>0</v>
      </c>
      <c r="U29" s="242">
        <f>'DATA 2021'!U197-'DATA 2021'!S197</f>
        <v>0</v>
      </c>
      <c r="V29" s="273">
        <f>'DATA 2021'!V197-'DATA 2021'!T197</f>
        <v>0</v>
      </c>
      <c r="W29" s="275">
        <f>'DATA 2021'!W197-'DATA 2021'!U197</f>
        <v>0</v>
      </c>
      <c r="X29" s="273">
        <f>'DATA 2021'!X197-'DATA 2021'!V197</f>
        <v>0</v>
      </c>
      <c r="Y29" s="275">
        <f>'DATA 2021'!Y197-'DATA 2021'!W197</f>
        <v>0</v>
      </c>
      <c r="Z29" s="241">
        <f>'DATA 2021'!Z197-'DATA 2021'!X197</f>
        <v>0</v>
      </c>
      <c r="AA29" s="242">
        <f>'DATA 2021'!AA197-'DATA 2021'!Y197</f>
        <v>0</v>
      </c>
      <c r="AB29" s="241">
        <f>'DATA 2021'!AB197-'DATA 2021'!Z197</f>
        <v>0</v>
      </c>
      <c r="AC29" s="242">
        <f>'DATA 2021'!AC197-'DATA 2021'!AA197</f>
        <v>0</v>
      </c>
      <c r="AD29" s="276">
        <f>'DATA 2021'!AD197-'DATA 2021'!AB197</f>
        <v>0</v>
      </c>
      <c r="AE29" s="277">
        <f>'DATA 2021'!AE197-'DATA 2021'!AC197</f>
        <v>0</v>
      </c>
      <c r="AF29" s="276">
        <f>'DATA 2021'!AF197-'DATA 2021'!AD197</f>
        <v>0</v>
      </c>
      <c r="AG29" s="277">
        <f>'DATA 2021'!AG197-'DATA 2021'!AE197</f>
        <v>0</v>
      </c>
      <c r="AH29" s="241">
        <f>'DATA 2021'!AH197-'DATA 2021'!AF197</f>
        <v>0</v>
      </c>
      <c r="AI29" s="242">
        <f>'DATA 2021'!AI197-'DATA 2021'!AG197</f>
        <v>0</v>
      </c>
      <c r="AJ29" s="273">
        <f>'DATA 2021'!AJ197-'DATA 2021'!AH197</f>
        <v>0</v>
      </c>
      <c r="AK29" s="275">
        <f>'DATA 2021'!AK197-'DATA 2021'!AI197</f>
        <v>0</v>
      </c>
      <c r="AL29" s="273">
        <f>'DATA 2021'!AL197-'DATA 2021'!AJ197</f>
        <v>0</v>
      </c>
      <c r="AM29" s="275">
        <f>'DATA 2021'!AM197-'DATA 2021'!AK197</f>
        <v>0</v>
      </c>
      <c r="AN29" s="241">
        <f>'DATA 2021'!AN197-'DATA 2021'!AL197</f>
        <v>0</v>
      </c>
      <c r="AO29" s="242">
        <f>'DATA 2021'!AO197-'DATA 2021'!AM197</f>
        <v>0</v>
      </c>
      <c r="AP29" s="241">
        <f>'DATA 2021'!AP197-'DATA 2021'!AN197</f>
        <v>0</v>
      </c>
      <c r="AQ29" s="242">
        <f>'DATA 2021'!AQ197-'DATA 2021'!AO197</f>
        <v>0</v>
      </c>
      <c r="AR29" s="276">
        <f>'DATA 2021'!AR197-'DATA 2021'!AP197</f>
        <v>0</v>
      </c>
      <c r="AS29" s="277">
        <f>'DATA 2021'!AS197-'DATA 2021'!AQ197</f>
        <v>0</v>
      </c>
      <c r="AT29" s="276">
        <f>'DATA 2021'!AT197-'DATA 2021'!AR197</f>
        <v>0</v>
      </c>
      <c r="AU29" s="277">
        <f>'DATA 2021'!AU197-'DATA 2021'!AS197</f>
        <v>0</v>
      </c>
      <c r="AV29" s="241">
        <f>'DATA 2021'!AV197-'DATA 2021'!AT197</f>
        <v>0</v>
      </c>
      <c r="AW29" s="242">
        <f>'DATA 2021'!AW197-'DATA 2021'!AU197</f>
        <v>0</v>
      </c>
      <c r="AX29" s="273">
        <f>'DATA 2021'!AX197-'DATA 2021'!AV197</f>
        <v>0</v>
      </c>
      <c r="AY29" s="275">
        <f>'DATA 2021'!AY197-'DATA 2021'!AW197</f>
        <v>0</v>
      </c>
      <c r="AZ29" s="273">
        <f>'DATA 2021'!AZ197-'DATA 2021'!AX197</f>
        <v>0</v>
      </c>
      <c r="BA29" s="275">
        <f>'DATA 2021'!BA197-'DATA 2021'!AY197</f>
        <v>0</v>
      </c>
      <c r="BB29" s="241">
        <f>'DATA 2021'!BB197-'DATA 2021'!AZ197</f>
        <v>0</v>
      </c>
      <c r="BC29" s="242">
        <f>'DATA 2021'!BC197-'DATA 2021'!BA197</f>
        <v>0</v>
      </c>
      <c r="BD29" s="237">
        <f>'DATA 2021'!BD197-'DATA 2021'!B197</f>
        <v>0</v>
      </c>
      <c r="BE29" s="240">
        <f>'DATA 2021'!BE197-'DATA 2021'!C197</f>
        <v>0</v>
      </c>
      <c r="BF29" s="233"/>
      <c r="BG29" s="234"/>
      <c r="BH29" s="233"/>
      <c r="BI29" s="234"/>
      <c r="BJ29" s="233"/>
      <c r="BK29" s="234"/>
      <c r="BL29" s="234"/>
      <c r="BM29" s="234"/>
    </row>
    <row r="30" spans="1:65" ht="21" customHeight="1">
      <c r="A30" s="114">
        <v>28</v>
      </c>
      <c r="B30" s="235">
        <f>'DATA 2021'!B198</f>
        <v>0</v>
      </c>
      <c r="C30" s="236">
        <f>'DATA 2021'!C198</f>
        <v>0</v>
      </c>
      <c r="D30" s="276">
        <f>'DATA 2021'!D198-'DATA 2021'!B198</f>
        <v>0</v>
      </c>
      <c r="E30" s="277">
        <f>'DATA 2021'!E198-'DATA 2021'!C198</f>
        <v>0</v>
      </c>
      <c r="F30" s="241">
        <f>'DATA 2021'!F198-'DATA 2021'!D198</f>
        <v>0</v>
      </c>
      <c r="G30" s="242">
        <f>'DATA 2021'!G198-'DATA 2021'!E198</f>
        <v>0</v>
      </c>
      <c r="H30" s="273">
        <f>'DATA 2021'!H198-'DATA 2021'!F198</f>
        <v>0</v>
      </c>
      <c r="I30" s="275">
        <f>'DATA 2021'!I198-'DATA 2021'!G198</f>
        <v>0</v>
      </c>
      <c r="J30" s="273">
        <f>'DATA 2021'!J198-'DATA 2021'!H198</f>
        <v>0</v>
      </c>
      <c r="K30" s="275">
        <f>'DATA 2021'!K198-'DATA 2021'!I198</f>
        <v>0</v>
      </c>
      <c r="L30" s="241">
        <f>'DATA 2021'!L198-'DATA 2021'!J198</f>
        <v>0</v>
      </c>
      <c r="M30" s="242">
        <f>'DATA 2021'!M198-'DATA 2021'!K198</f>
        <v>0</v>
      </c>
      <c r="N30" s="241">
        <f>'DATA 2021'!N198-'DATA 2021'!L198</f>
        <v>0</v>
      </c>
      <c r="O30" s="242">
        <f>'DATA 2021'!O198-'DATA 2021'!M198</f>
        <v>0</v>
      </c>
      <c r="P30" s="276">
        <f>'DATA 2021'!P198-'DATA 2021'!N198</f>
        <v>0</v>
      </c>
      <c r="Q30" s="277">
        <f>'DATA 2021'!Q198-'DATA 2021'!O198</f>
        <v>0</v>
      </c>
      <c r="R30" s="276">
        <f>'DATA 2021'!R198-'DATA 2021'!P198</f>
        <v>0</v>
      </c>
      <c r="S30" s="277">
        <f>'DATA 2021'!S198-'DATA 2021'!Q198</f>
        <v>0</v>
      </c>
      <c r="T30" s="241">
        <f>'DATA 2021'!T198-'DATA 2021'!R198</f>
        <v>0</v>
      </c>
      <c r="U30" s="242">
        <f>'DATA 2021'!U198-'DATA 2021'!S198</f>
        <v>0</v>
      </c>
      <c r="V30" s="273">
        <f>'DATA 2021'!V198-'DATA 2021'!T198</f>
        <v>0</v>
      </c>
      <c r="W30" s="275">
        <f>'DATA 2021'!W198-'DATA 2021'!U198</f>
        <v>0</v>
      </c>
      <c r="X30" s="273">
        <f>'DATA 2021'!X198-'DATA 2021'!V198</f>
        <v>0</v>
      </c>
      <c r="Y30" s="275">
        <f>'DATA 2021'!Y198-'DATA 2021'!W198</f>
        <v>0</v>
      </c>
      <c r="Z30" s="241">
        <f>'DATA 2021'!Z198-'DATA 2021'!X198</f>
        <v>0</v>
      </c>
      <c r="AA30" s="242">
        <f>'DATA 2021'!AA198-'DATA 2021'!Y198</f>
        <v>0</v>
      </c>
      <c r="AB30" s="241">
        <f>'DATA 2021'!AB198-'DATA 2021'!Z198</f>
        <v>0</v>
      </c>
      <c r="AC30" s="242">
        <f>'DATA 2021'!AC198-'DATA 2021'!AA198</f>
        <v>0</v>
      </c>
      <c r="AD30" s="276">
        <f>'DATA 2021'!AD198-'DATA 2021'!AB198</f>
        <v>0</v>
      </c>
      <c r="AE30" s="277">
        <f>'DATA 2021'!AE198-'DATA 2021'!AC198</f>
        <v>0</v>
      </c>
      <c r="AF30" s="276">
        <f>'DATA 2021'!AF198-'DATA 2021'!AD198</f>
        <v>0</v>
      </c>
      <c r="AG30" s="277">
        <f>'DATA 2021'!AG198-'DATA 2021'!AE198</f>
        <v>0</v>
      </c>
      <c r="AH30" s="241">
        <f>'DATA 2021'!AH198-'DATA 2021'!AF198</f>
        <v>0</v>
      </c>
      <c r="AI30" s="242">
        <f>'DATA 2021'!AI198-'DATA 2021'!AG198</f>
        <v>0</v>
      </c>
      <c r="AJ30" s="273">
        <f>'DATA 2021'!AJ198-'DATA 2021'!AH198</f>
        <v>0</v>
      </c>
      <c r="AK30" s="275">
        <f>'DATA 2021'!AK198-'DATA 2021'!AI198</f>
        <v>0</v>
      </c>
      <c r="AL30" s="273">
        <f>'DATA 2021'!AL198-'DATA 2021'!AJ198</f>
        <v>0</v>
      </c>
      <c r="AM30" s="275">
        <f>'DATA 2021'!AM198-'DATA 2021'!AK198</f>
        <v>0</v>
      </c>
      <c r="AN30" s="241">
        <f>'DATA 2021'!AN198-'DATA 2021'!AL198</f>
        <v>0</v>
      </c>
      <c r="AO30" s="242">
        <f>'DATA 2021'!AO198-'DATA 2021'!AM198</f>
        <v>0</v>
      </c>
      <c r="AP30" s="241">
        <f>'DATA 2021'!AP198-'DATA 2021'!AN198</f>
        <v>0</v>
      </c>
      <c r="AQ30" s="242">
        <f>'DATA 2021'!AQ198-'DATA 2021'!AO198</f>
        <v>0</v>
      </c>
      <c r="AR30" s="276">
        <f>'DATA 2021'!AR198-'DATA 2021'!AP198</f>
        <v>0</v>
      </c>
      <c r="AS30" s="277">
        <f>'DATA 2021'!AS198-'DATA 2021'!AQ198</f>
        <v>0</v>
      </c>
      <c r="AT30" s="276">
        <f>'DATA 2021'!AT198-'DATA 2021'!AR198</f>
        <v>0</v>
      </c>
      <c r="AU30" s="277">
        <f>'DATA 2021'!AU198-'DATA 2021'!AS198</f>
        <v>0</v>
      </c>
      <c r="AV30" s="241">
        <f>'DATA 2021'!AV198-'DATA 2021'!AT198</f>
        <v>0</v>
      </c>
      <c r="AW30" s="242">
        <f>'DATA 2021'!AW198-'DATA 2021'!AU198</f>
        <v>0</v>
      </c>
      <c r="AX30" s="273">
        <f>'DATA 2021'!AX198-'DATA 2021'!AV198</f>
        <v>0</v>
      </c>
      <c r="AY30" s="275">
        <f>'DATA 2021'!AY198-'DATA 2021'!AW198</f>
        <v>0</v>
      </c>
      <c r="AZ30" s="273">
        <f>'DATA 2021'!AZ198-'DATA 2021'!AX198</f>
        <v>0</v>
      </c>
      <c r="BA30" s="275">
        <f>'DATA 2021'!BA198-'DATA 2021'!AY198</f>
        <v>0</v>
      </c>
      <c r="BB30" s="241">
        <f>'DATA 2021'!BB198-'DATA 2021'!AZ198</f>
        <v>0</v>
      </c>
      <c r="BC30" s="242">
        <f>'DATA 2021'!BC198-'DATA 2021'!BA198</f>
        <v>0</v>
      </c>
      <c r="BD30" s="241">
        <f>'DATA 2021'!BD198-'DATA 2021'!BB198</f>
        <v>0</v>
      </c>
      <c r="BE30" s="242">
        <f>'DATA 2021'!BE198-'DATA 2021'!BC198</f>
        <v>0</v>
      </c>
      <c r="BF30" s="237">
        <f>'DATA 2021'!BF198-'DATA 2021'!B198</f>
        <v>0</v>
      </c>
      <c r="BG30" s="240">
        <f>'DATA 2021'!BG198-'DATA 2021'!C198</f>
        <v>0</v>
      </c>
      <c r="BH30" s="233"/>
      <c r="BI30" s="234"/>
      <c r="BJ30" s="233"/>
      <c r="BK30" s="234"/>
      <c r="BL30" s="234"/>
      <c r="BM30" s="234"/>
    </row>
    <row r="31" spans="1:65" ht="21" customHeight="1">
      <c r="A31" s="114">
        <v>29</v>
      </c>
      <c r="B31" s="235">
        <f>'DATA 2021'!B199</f>
        <v>0</v>
      </c>
      <c r="C31" s="236">
        <f>'DATA 2021'!C199</f>
        <v>0</v>
      </c>
      <c r="D31" s="276">
        <f>'DATA 2021'!D199-'DATA 2021'!B199</f>
        <v>0</v>
      </c>
      <c r="E31" s="277">
        <f>'DATA 2021'!E199-'DATA 2021'!C199</f>
        <v>0</v>
      </c>
      <c r="F31" s="241">
        <f>'DATA 2021'!F199-'DATA 2021'!D199</f>
        <v>0</v>
      </c>
      <c r="G31" s="242">
        <f>'DATA 2021'!G199-'DATA 2021'!E199</f>
        <v>0</v>
      </c>
      <c r="H31" s="273">
        <f>'DATA 2021'!H199-'DATA 2021'!F199</f>
        <v>0</v>
      </c>
      <c r="I31" s="275">
        <f>'DATA 2021'!I199-'DATA 2021'!G199</f>
        <v>0</v>
      </c>
      <c r="J31" s="273">
        <f>'DATA 2021'!J199-'DATA 2021'!H199</f>
        <v>0</v>
      </c>
      <c r="K31" s="275">
        <f>'DATA 2021'!K199-'DATA 2021'!I199</f>
        <v>0</v>
      </c>
      <c r="L31" s="241">
        <f>'DATA 2021'!L199-'DATA 2021'!J199</f>
        <v>0</v>
      </c>
      <c r="M31" s="242">
        <f>'DATA 2021'!M199-'DATA 2021'!K199</f>
        <v>0</v>
      </c>
      <c r="N31" s="241">
        <f>'DATA 2021'!N199-'DATA 2021'!L199</f>
        <v>0</v>
      </c>
      <c r="O31" s="242">
        <f>'DATA 2021'!O199-'DATA 2021'!M199</f>
        <v>0</v>
      </c>
      <c r="P31" s="276">
        <f>'DATA 2021'!P199-'DATA 2021'!N199</f>
        <v>0</v>
      </c>
      <c r="Q31" s="277">
        <f>'DATA 2021'!Q199-'DATA 2021'!O199</f>
        <v>0</v>
      </c>
      <c r="R31" s="276">
        <f>'DATA 2021'!R199-'DATA 2021'!P199</f>
        <v>0</v>
      </c>
      <c r="S31" s="277">
        <f>'DATA 2021'!S199-'DATA 2021'!Q199</f>
        <v>0</v>
      </c>
      <c r="T31" s="241">
        <f>'DATA 2021'!T199-'DATA 2021'!R199</f>
        <v>0</v>
      </c>
      <c r="U31" s="242">
        <f>'DATA 2021'!U199-'DATA 2021'!S199</f>
        <v>0</v>
      </c>
      <c r="V31" s="273">
        <f>'DATA 2021'!V199-'DATA 2021'!T199</f>
        <v>0</v>
      </c>
      <c r="W31" s="275">
        <f>'DATA 2021'!W199-'DATA 2021'!U199</f>
        <v>0</v>
      </c>
      <c r="X31" s="273">
        <f>'DATA 2021'!X199-'DATA 2021'!V199</f>
        <v>0</v>
      </c>
      <c r="Y31" s="275">
        <f>'DATA 2021'!Y199-'DATA 2021'!W199</f>
        <v>0</v>
      </c>
      <c r="Z31" s="241">
        <f>'DATA 2021'!Z199-'DATA 2021'!X199</f>
        <v>0</v>
      </c>
      <c r="AA31" s="242">
        <f>'DATA 2021'!AA199-'DATA 2021'!Y199</f>
        <v>0</v>
      </c>
      <c r="AB31" s="241">
        <f>'DATA 2021'!AB199-'DATA 2021'!Z199</f>
        <v>0</v>
      </c>
      <c r="AC31" s="242">
        <f>'DATA 2021'!AC199-'DATA 2021'!AA199</f>
        <v>0</v>
      </c>
      <c r="AD31" s="276">
        <f>'DATA 2021'!AD199-'DATA 2021'!AB199</f>
        <v>0</v>
      </c>
      <c r="AE31" s="277">
        <f>'DATA 2021'!AE199-'DATA 2021'!AC199</f>
        <v>0</v>
      </c>
      <c r="AF31" s="276">
        <f>'DATA 2021'!AF199-'DATA 2021'!AD199</f>
        <v>0</v>
      </c>
      <c r="AG31" s="277">
        <f>'DATA 2021'!AG199-'DATA 2021'!AE199</f>
        <v>0</v>
      </c>
      <c r="AH31" s="241">
        <f>'DATA 2021'!AH199-'DATA 2021'!AF199</f>
        <v>0</v>
      </c>
      <c r="AI31" s="242">
        <f>'DATA 2021'!AI199-'DATA 2021'!AG199</f>
        <v>0</v>
      </c>
      <c r="AJ31" s="273">
        <f>'DATA 2021'!AJ199-'DATA 2021'!AH199</f>
        <v>0</v>
      </c>
      <c r="AK31" s="275">
        <f>'DATA 2021'!AK199-'DATA 2021'!AI199</f>
        <v>0</v>
      </c>
      <c r="AL31" s="273">
        <f>'DATA 2021'!AL199-'DATA 2021'!AJ199</f>
        <v>0</v>
      </c>
      <c r="AM31" s="275">
        <f>'DATA 2021'!AM199-'DATA 2021'!AK199</f>
        <v>0</v>
      </c>
      <c r="AN31" s="241">
        <f>'DATA 2021'!AN199-'DATA 2021'!AL199</f>
        <v>0</v>
      </c>
      <c r="AO31" s="242">
        <f>'DATA 2021'!AO199-'DATA 2021'!AM199</f>
        <v>0</v>
      </c>
      <c r="AP31" s="241">
        <f>'DATA 2021'!AP199-'DATA 2021'!AN199</f>
        <v>0</v>
      </c>
      <c r="AQ31" s="242">
        <f>'DATA 2021'!AQ199-'DATA 2021'!AO199</f>
        <v>0</v>
      </c>
      <c r="AR31" s="276">
        <f>'DATA 2021'!AR199-'DATA 2021'!AP199</f>
        <v>0</v>
      </c>
      <c r="AS31" s="277">
        <f>'DATA 2021'!AS199-'DATA 2021'!AQ199</f>
        <v>0</v>
      </c>
      <c r="AT31" s="276">
        <f>'DATA 2021'!AT199-'DATA 2021'!AR199</f>
        <v>0</v>
      </c>
      <c r="AU31" s="277">
        <f>'DATA 2021'!AU199-'DATA 2021'!AS199</f>
        <v>0</v>
      </c>
      <c r="AV31" s="241">
        <f>'DATA 2021'!AV199-'DATA 2021'!AT199</f>
        <v>0</v>
      </c>
      <c r="AW31" s="242">
        <f>'DATA 2021'!AW199-'DATA 2021'!AU199</f>
        <v>0</v>
      </c>
      <c r="AX31" s="273">
        <f>'DATA 2021'!AX199-'DATA 2021'!AV199</f>
        <v>0</v>
      </c>
      <c r="AY31" s="275">
        <f>'DATA 2021'!AY199-'DATA 2021'!AW199</f>
        <v>0</v>
      </c>
      <c r="AZ31" s="273">
        <f>'DATA 2021'!AZ199-'DATA 2021'!AX199</f>
        <v>0</v>
      </c>
      <c r="BA31" s="275">
        <f>'DATA 2021'!BA199-'DATA 2021'!AY199</f>
        <v>0</v>
      </c>
      <c r="BB31" s="241">
        <f>'DATA 2021'!BB199-'DATA 2021'!AZ199</f>
        <v>0</v>
      </c>
      <c r="BC31" s="242">
        <f>'DATA 2021'!BC199-'DATA 2021'!BA199</f>
        <v>0</v>
      </c>
      <c r="BD31" s="241">
        <f>'DATA 2021'!BD199-'DATA 2021'!BB199</f>
        <v>0</v>
      </c>
      <c r="BE31" s="242">
        <f>'DATA 2021'!BE199-'DATA 2021'!BC199</f>
        <v>0</v>
      </c>
      <c r="BF31" s="276">
        <f>'DATA 2021'!BF199-'DATA 2021'!BD199</f>
        <v>0</v>
      </c>
      <c r="BG31" s="277">
        <f>'DATA 2021'!BG199-'DATA 2021'!BE199</f>
        <v>0</v>
      </c>
      <c r="BH31" s="237">
        <f>'DATA 2021'!BH199-'DATA 2021'!B199</f>
        <v>0</v>
      </c>
      <c r="BI31" s="240">
        <f>'DATA 2021'!BI199-'DATA 2021'!C199</f>
        <v>0</v>
      </c>
      <c r="BJ31" s="233"/>
      <c r="BK31" s="234"/>
      <c r="BL31" s="234"/>
      <c r="BM31" s="234"/>
    </row>
    <row r="32" spans="1:65" ht="21" customHeight="1">
      <c r="A32" s="114">
        <v>30</v>
      </c>
      <c r="B32" s="235">
        <f>'DATA 2021'!B200</f>
        <v>0</v>
      </c>
      <c r="C32" s="236">
        <f>'DATA 2021'!C200</f>
        <v>0</v>
      </c>
      <c r="D32" s="276">
        <f>'DATA 2021'!D200-'DATA 2021'!B200</f>
        <v>0</v>
      </c>
      <c r="E32" s="277">
        <f>'DATA 2021'!E200-'DATA 2021'!C200</f>
        <v>0</v>
      </c>
      <c r="F32" s="241">
        <f>'DATA 2021'!F200-'DATA 2021'!D200</f>
        <v>0</v>
      </c>
      <c r="G32" s="242">
        <f>'DATA 2021'!G200-'DATA 2021'!E200</f>
        <v>0</v>
      </c>
      <c r="H32" s="273">
        <f>'DATA 2021'!H200-'DATA 2021'!F200</f>
        <v>0</v>
      </c>
      <c r="I32" s="275">
        <f>'DATA 2021'!I200-'DATA 2021'!G200</f>
        <v>0</v>
      </c>
      <c r="J32" s="273">
        <f>'DATA 2021'!J200-'DATA 2021'!H200</f>
        <v>0</v>
      </c>
      <c r="K32" s="275">
        <f>'DATA 2021'!K200-'DATA 2021'!I200</f>
        <v>0</v>
      </c>
      <c r="L32" s="241">
        <f>'DATA 2021'!L200-'DATA 2021'!J200</f>
        <v>0</v>
      </c>
      <c r="M32" s="242">
        <f>'DATA 2021'!M200-'DATA 2021'!K200</f>
        <v>0</v>
      </c>
      <c r="N32" s="241">
        <f>'DATA 2021'!N200-'DATA 2021'!L200</f>
        <v>0</v>
      </c>
      <c r="O32" s="242">
        <f>'DATA 2021'!O200-'DATA 2021'!M200</f>
        <v>0</v>
      </c>
      <c r="P32" s="276">
        <f>'DATA 2021'!P200-'DATA 2021'!N200</f>
        <v>0</v>
      </c>
      <c r="Q32" s="277">
        <f>'DATA 2021'!Q200-'DATA 2021'!O200</f>
        <v>0</v>
      </c>
      <c r="R32" s="276">
        <f>'DATA 2021'!R200-'DATA 2021'!P200</f>
        <v>0</v>
      </c>
      <c r="S32" s="277">
        <f>'DATA 2021'!S200-'DATA 2021'!Q200</f>
        <v>0</v>
      </c>
      <c r="T32" s="241">
        <f>'DATA 2021'!T200-'DATA 2021'!R200</f>
        <v>0</v>
      </c>
      <c r="U32" s="242">
        <f>'DATA 2021'!U200-'DATA 2021'!S200</f>
        <v>0</v>
      </c>
      <c r="V32" s="273">
        <f>'DATA 2021'!V200-'DATA 2021'!T200</f>
        <v>0</v>
      </c>
      <c r="W32" s="275">
        <f>'DATA 2021'!W200-'DATA 2021'!U200</f>
        <v>0</v>
      </c>
      <c r="X32" s="273">
        <f>'DATA 2021'!X200-'DATA 2021'!V200</f>
        <v>0</v>
      </c>
      <c r="Y32" s="275">
        <f>'DATA 2021'!Y200-'DATA 2021'!W200</f>
        <v>0</v>
      </c>
      <c r="Z32" s="241">
        <f>'DATA 2021'!Z200-'DATA 2021'!X200</f>
        <v>0</v>
      </c>
      <c r="AA32" s="242">
        <f>'DATA 2021'!AA200-'DATA 2021'!Y200</f>
        <v>0</v>
      </c>
      <c r="AB32" s="241">
        <f>'DATA 2021'!AB200-'DATA 2021'!Z200</f>
        <v>0</v>
      </c>
      <c r="AC32" s="242">
        <f>'DATA 2021'!AC200-'DATA 2021'!AA200</f>
        <v>0</v>
      </c>
      <c r="AD32" s="276">
        <f>'DATA 2021'!AD200-'DATA 2021'!AB200</f>
        <v>0</v>
      </c>
      <c r="AE32" s="277">
        <f>'DATA 2021'!AE200-'DATA 2021'!AC200</f>
        <v>0</v>
      </c>
      <c r="AF32" s="276">
        <f>'DATA 2021'!AF200-'DATA 2021'!AD200</f>
        <v>0</v>
      </c>
      <c r="AG32" s="277">
        <f>'DATA 2021'!AG200-'DATA 2021'!AE200</f>
        <v>0</v>
      </c>
      <c r="AH32" s="241">
        <f>'DATA 2021'!AH200-'DATA 2021'!AF200</f>
        <v>0</v>
      </c>
      <c r="AI32" s="242">
        <f>'DATA 2021'!AI200-'DATA 2021'!AG200</f>
        <v>0</v>
      </c>
      <c r="AJ32" s="273">
        <f>'DATA 2021'!AJ200-'DATA 2021'!AH200</f>
        <v>0</v>
      </c>
      <c r="AK32" s="275">
        <f>'DATA 2021'!AK200-'DATA 2021'!AI200</f>
        <v>0</v>
      </c>
      <c r="AL32" s="273">
        <f>'DATA 2021'!AL200-'DATA 2021'!AJ200</f>
        <v>0</v>
      </c>
      <c r="AM32" s="275">
        <f>'DATA 2021'!AM200-'DATA 2021'!AK200</f>
        <v>0</v>
      </c>
      <c r="AN32" s="241">
        <f>'DATA 2021'!AN200-'DATA 2021'!AL200</f>
        <v>0</v>
      </c>
      <c r="AO32" s="242">
        <f>'DATA 2021'!AO200-'DATA 2021'!AM200</f>
        <v>0</v>
      </c>
      <c r="AP32" s="241">
        <f>'DATA 2021'!AP200-'DATA 2021'!AN200</f>
        <v>0</v>
      </c>
      <c r="AQ32" s="242">
        <f>'DATA 2021'!AQ200-'DATA 2021'!AO200</f>
        <v>0</v>
      </c>
      <c r="AR32" s="276">
        <f>'DATA 2021'!AR200-'DATA 2021'!AP200</f>
        <v>0</v>
      </c>
      <c r="AS32" s="277">
        <f>'DATA 2021'!AS200-'DATA 2021'!AQ200</f>
        <v>0</v>
      </c>
      <c r="AT32" s="276">
        <f>'DATA 2021'!AT200-'DATA 2021'!AR200</f>
        <v>0</v>
      </c>
      <c r="AU32" s="277">
        <f>'DATA 2021'!AU200-'DATA 2021'!AS200</f>
        <v>0</v>
      </c>
      <c r="AV32" s="241">
        <f>'DATA 2021'!AV200-'DATA 2021'!AT200</f>
        <v>0</v>
      </c>
      <c r="AW32" s="242">
        <f>'DATA 2021'!AW200-'DATA 2021'!AU200</f>
        <v>0</v>
      </c>
      <c r="AX32" s="273">
        <f>'DATA 2021'!AX200-'DATA 2021'!AV200</f>
        <v>0</v>
      </c>
      <c r="AY32" s="275">
        <f>'DATA 2021'!AY200-'DATA 2021'!AW200</f>
        <v>0</v>
      </c>
      <c r="AZ32" s="273">
        <f>'DATA 2021'!AZ200-'DATA 2021'!AX200</f>
        <v>0</v>
      </c>
      <c r="BA32" s="275">
        <f>'DATA 2021'!BA200-'DATA 2021'!AY200</f>
        <v>0</v>
      </c>
      <c r="BB32" s="241">
        <f>'DATA 2021'!BB200-'DATA 2021'!AZ200</f>
        <v>0</v>
      </c>
      <c r="BC32" s="242">
        <f>'DATA 2021'!BC200-'DATA 2021'!BA200</f>
        <v>0</v>
      </c>
      <c r="BD32" s="241">
        <f>'DATA 2021'!BD200-'DATA 2021'!BB200</f>
        <v>0</v>
      </c>
      <c r="BE32" s="242">
        <f>'DATA 2021'!BE200-'DATA 2021'!BC200</f>
        <v>0</v>
      </c>
      <c r="BF32" s="276">
        <f>'DATA 2021'!BF200-'DATA 2021'!BD200</f>
        <v>0</v>
      </c>
      <c r="BG32" s="277">
        <f>'DATA 2021'!BG200-'DATA 2021'!BE200</f>
        <v>0</v>
      </c>
      <c r="BH32" s="276">
        <f>'DATA 2021'!BH200-'DATA 2021'!BF200</f>
        <v>0</v>
      </c>
      <c r="BI32" s="277">
        <f>'DATA 2021'!BI200-'DATA 2021'!BG200</f>
        <v>0</v>
      </c>
      <c r="BJ32" s="237">
        <f>'DATA 2021'!BJ200-'DATA 2021'!B200</f>
        <v>0</v>
      </c>
      <c r="BK32" s="240">
        <f>'DATA 2021'!BK200-'DATA 2021'!C200</f>
        <v>0</v>
      </c>
      <c r="BL32" s="234"/>
      <c r="BM32" s="234"/>
    </row>
    <row r="33" spans="1:65" ht="21" customHeight="1">
      <c r="A33" s="114">
        <v>31</v>
      </c>
      <c r="B33" s="235">
        <f>'DATA 2021'!B134</f>
        <v>0</v>
      </c>
      <c r="C33" s="236">
        <f>'DATA 2021'!C134</f>
        <v>0</v>
      </c>
      <c r="D33" s="276">
        <f>'DATA 2021'!D201-'DATA 2021'!B201</f>
        <v>0</v>
      </c>
      <c r="E33" s="277">
        <f>'DATA 2021'!E201-'DATA 2021'!C201</f>
        <v>0</v>
      </c>
      <c r="F33" s="241">
        <f>'DATA 2021'!F201-'DATA 2021'!D201</f>
        <v>0</v>
      </c>
      <c r="G33" s="242">
        <f>'DATA 2021'!G201-'DATA 2021'!E201</f>
        <v>0</v>
      </c>
      <c r="H33" s="273">
        <f>'DATA 2021'!H134-'DATA 2021'!F134</f>
        <v>0</v>
      </c>
      <c r="I33" s="275">
        <f>'DATA 2021'!I134-'DATA 2021'!G134</f>
        <v>0</v>
      </c>
      <c r="J33" s="273">
        <f>'DATA 2021'!J134-'DATA 2021'!H134</f>
        <v>0</v>
      </c>
      <c r="K33" s="275">
        <f>'DATA 2021'!K134-'DATA 2021'!I134</f>
        <v>0</v>
      </c>
      <c r="L33" s="241">
        <f>'DATA 2021'!L134-'DATA 2021'!J134</f>
        <v>0</v>
      </c>
      <c r="M33" s="242">
        <f>'DATA 2021'!M134-'DATA 2021'!K134</f>
        <v>0</v>
      </c>
      <c r="N33" s="241">
        <f>'DATA 2021'!N134-'DATA 2021'!L134</f>
        <v>0</v>
      </c>
      <c r="O33" s="242">
        <f>'DATA 2021'!O134-'DATA 2021'!M134</f>
        <v>0</v>
      </c>
      <c r="P33" s="276">
        <f>'DATA 2021'!P134-'DATA 2021'!N134</f>
        <v>0</v>
      </c>
      <c r="Q33" s="277">
        <f>'DATA 2021'!Q134-'DATA 2021'!O134</f>
        <v>0</v>
      </c>
      <c r="R33" s="276">
        <f>'DATA 2021'!R201-'DATA 2021'!P201</f>
        <v>0</v>
      </c>
      <c r="S33" s="277">
        <f>'DATA 2021'!S201-'DATA 2021'!Q201</f>
        <v>0</v>
      </c>
      <c r="T33" s="241">
        <f>'DATA 2021'!T201-'DATA 2021'!R201</f>
        <v>0</v>
      </c>
      <c r="U33" s="242">
        <f>'DATA 2021'!U201-'DATA 2021'!S201</f>
        <v>0</v>
      </c>
      <c r="V33" s="273">
        <f>'DATA 2021'!V134-'DATA 2021'!T134</f>
        <v>0</v>
      </c>
      <c r="W33" s="275">
        <f>'DATA 2021'!W134-'DATA 2021'!U134</f>
        <v>0</v>
      </c>
      <c r="X33" s="273">
        <f>'DATA 2021'!X134-'DATA 2021'!V134</f>
        <v>0</v>
      </c>
      <c r="Y33" s="275">
        <f>'DATA 2021'!Y134-'DATA 2021'!W134</f>
        <v>0</v>
      </c>
      <c r="Z33" s="241">
        <f>'DATA 2021'!Z134-'DATA 2021'!X134</f>
        <v>0</v>
      </c>
      <c r="AA33" s="242">
        <f>'DATA 2021'!AA134-'DATA 2021'!Y134</f>
        <v>0</v>
      </c>
      <c r="AB33" s="241">
        <f>'DATA 2021'!AB134-'DATA 2021'!Z134</f>
        <v>0</v>
      </c>
      <c r="AC33" s="242">
        <f>'DATA 2021'!AC134-'DATA 2021'!AA134</f>
        <v>0</v>
      </c>
      <c r="AD33" s="276">
        <f>'DATA 2021'!AD134-'DATA 2021'!AB134</f>
        <v>0</v>
      </c>
      <c r="AE33" s="277">
        <f>'DATA 2021'!AE134-'DATA 2021'!AC134</f>
        <v>0</v>
      </c>
      <c r="AF33" s="276">
        <f>'DATA 2021'!AF201-'DATA 2021'!AD201</f>
        <v>0</v>
      </c>
      <c r="AG33" s="277">
        <f>'DATA 2021'!AG201-'DATA 2021'!AE201</f>
        <v>0</v>
      </c>
      <c r="AH33" s="241">
        <f>'DATA 2021'!AH201-'DATA 2021'!AF201</f>
        <v>0</v>
      </c>
      <c r="AI33" s="242">
        <f>'DATA 2021'!AI201-'DATA 2021'!AG201</f>
        <v>0</v>
      </c>
      <c r="AJ33" s="273">
        <f>'DATA 2021'!AJ134-'DATA 2021'!AH134</f>
        <v>0</v>
      </c>
      <c r="AK33" s="275">
        <f>'DATA 2021'!AK134-'DATA 2021'!AI134</f>
        <v>0</v>
      </c>
      <c r="AL33" s="273">
        <f>'DATA 2021'!AL134-'DATA 2021'!AJ134</f>
        <v>0</v>
      </c>
      <c r="AM33" s="275">
        <f>'DATA 2021'!AM134-'DATA 2021'!AK134</f>
        <v>0</v>
      </c>
      <c r="AN33" s="241">
        <f>'DATA 2021'!AN134-'DATA 2021'!AL134</f>
        <v>0</v>
      </c>
      <c r="AO33" s="242">
        <f>'DATA 2021'!AO134-'DATA 2021'!AM134</f>
        <v>0</v>
      </c>
      <c r="AP33" s="241">
        <f>'DATA 2021'!AP134-'DATA 2021'!AN134</f>
        <v>0</v>
      </c>
      <c r="AQ33" s="242">
        <f>'DATA 2021'!AQ134-'DATA 2021'!AO134</f>
        <v>0</v>
      </c>
      <c r="AR33" s="276">
        <f>'DATA 2021'!AR134-'DATA 2021'!AP134</f>
        <v>0</v>
      </c>
      <c r="AS33" s="277">
        <f>'DATA 2021'!AS134-'DATA 2021'!AQ134</f>
        <v>0</v>
      </c>
      <c r="AT33" s="276">
        <f>'DATA 2021'!AT201-'DATA 2021'!AR201</f>
        <v>0</v>
      </c>
      <c r="AU33" s="277">
        <f>'DATA 2021'!AU201-'DATA 2021'!AS201</f>
        <v>0</v>
      </c>
      <c r="AV33" s="241">
        <f>'DATA 2021'!AV201-'DATA 2021'!AT201</f>
        <v>0</v>
      </c>
      <c r="AW33" s="242">
        <f>'DATA 2021'!AW201-'DATA 2021'!AU201</f>
        <v>0</v>
      </c>
      <c r="AX33" s="273">
        <f>'DATA 2021'!AX134-'DATA 2021'!AV134</f>
        <v>0</v>
      </c>
      <c r="AY33" s="275">
        <f>'DATA 2021'!AY134-'DATA 2021'!AW134</f>
        <v>0</v>
      </c>
      <c r="AZ33" s="273">
        <f>'DATA 2021'!AZ134-'DATA 2021'!AX134</f>
        <v>0</v>
      </c>
      <c r="BA33" s="275">
        <f>'DATA 2021'!BA134-'DATA 2021'!AY134</f>
        <v>0</v>
      </c>
      <c r="BB33" s="241">
        <f>'DATA 2021'!BB134-'DATA 2021'!AZ134</f>
        <v>0</v>
      </c>
      <c r="BC33" s="242">
        <f>'DATA 2021'!BC134-'DATA 2021'!BA134</f>
        <v>0</v>
      </c>
      <c r="BD33" s="241">
        <f>'DATA 2021'!BD134-'DATA 2021'!BB134</f>
        <v>0</v>
      </c>
      <c r="BE33" s="242">
        <f>'DATA 2021'!BE134-'DATA 2021'!BC134</f>
        <v>0</v>
      </c>
      <c r="BF33" s="276">
        <f>'DATA 2021'!BF134-'DATA 2021'!BD134</f>
        <v>0</v>
      </c>
      <c r="BG33" s="277">
        <f>'DATA 2021'!BG134-'DATA 2021'!BE134</f>
        <v>0</v>
      </c>
      <c r="BH33" s="276">
        <f>'DATA 2021'!BH201-'DATA 2021'!BF201</f>
        <v>0</v>
      </c>
      <c r="BI33" s="277">
        <f>'DATA 2021'!BI201-'DATA 2021'!BG201</f>
        <v>0</v>
      </c>
      <c r="BJ33" s="241">
        <f>'DATA 2021'!BJ201-'DATA 2021'!BH201</f>
        <v>0</v>
      </c>
      <c r="BK33" s="242">
        <f>'DATA 2021'!BK201-'DATA 2021'!BI201</f>
        <v>0</v>
      </c>
      <c r="BL33" s="237">
        <f>'DATA 2021'!BL33-'DATA 2021'!B33</f>
        <v>0</v>
      </c>
      <c r="BM33" s="248">
        <f>'DATA 2021'!BM33-'DATA 2021'!C33</f>
        <v>0</v>
      </c>
    </row>
    <row r="34" spans="1:65" ht="21" customHeight="1">
      <c r="A34" s="135" t="s">
        <v>29</v>
      </c>
      <c r="B34" s="249">
        <f>SUM(B3:B33)</f>
        <v>0</v>
      </c>
      <c r="C34" s="250">
        <f>SUM(C3:C33)</f>
        <v>0</v>
      </c>
      <c r="D34" s="251">
        <f>SUM(D4:D33)</f>
        <v>0</v>
      </c>
      <c r="E34" s="252">
        <f>SUM(E4:E33)</f>
        <v>0</v>
      </c>
      <c r="F34" s="251">
        <f>SUM(F5:F33)</f>
        <v>0</v>
      </c>
      <c r="G34" s="252">
        <f>SUM(G5:G33)</f>
        <v>0</v>
      </c>
      <c r="H34" s="251">
        <f>SUM(H6:H33)</f>
        <v>0</v>
      </c>
      <c r="I34" s="252">
        <f>SUM(I6:I33)</f>
        <v>0</v>
      </c>
      <c r="J34" s="251">
        <f>SUM(J7:J33)</f>
        <v>0</v>
      </c>
      <c r="K34" s="252">
        <f>SUM(K7:K33)</f>
        <v>0</v>
      </c>
      <c r="L34" s="251">
        <f>SUM(L8:L33)</f>
        <v>0</v>
      </c>
      <c r="M34" s="252">
        <f>SUM(M8:M33)</f>
        <v>0</v>
      </c>
      <c r="N34" s="251">
        <f>SUM(N9:N33)</f>
        <v>0</v>
      </c>
      <c r="O34" s="252">
        <f>SUM(O9:O33)</f>
        <v>0</v>
      </c>
      <c r="P34" s="251">
        <f>SUM(P10:P33)</f>
        <v>0</v>
      </c>
      <c r="Q34" s="252">
        <f>SUM(Q10:Q33)</f>
        <v>0</v>
      </c>
      <c r="R34" s="251">
        <f>SUM(R11:R33)</f>
        <v>0</v>
      </c>
      <c r="S34" s="252">
        <f>SUM(S11:S33)</f>
        <v>0</v>
      </c>
      <c r="T34" s="251">
        <f>SUM(T12:T33)</f>
        <v>0</v>
      </c>
      <c r="U34" s="252">
        <f>SUM(U12:U33)</f>
        <v>0</v>
      </c>
      <c r="V34" s="251">
        <f>SUM(V13:V33)</f>
        <v>0</v>
      </c>
      <c r="W34" s="252">
        <f>SUM(W13:W33)</f>
        <v>0</v>
      </c>
      <c r="X34" s="251">
        <f>SUM(X14:X33)</f>
        <v>0</v>
      </c>
      <c r="Y34" s="252">
        <f>SUM(Y14:Y33)</f>
        <v>0</v>
      </c>
      <c r="Z34" s="251">
        <f>SUM(Z15:Z33)</f>
        <v>0</v>
      </c>
      <c r="AA34" s="252">
        <f>SUM(AA15:AA33)</f>
        <v>0</v>
      </c>
      <c r="AB34" s="251">
        <f>SUM(AB16:AB33)</f>
        <v>0</v>
      </c>
      <c r="AC34" s="252">
        <f>SUM(AC16:AC33)</f>
        <v>0</v>
      </c>
      <c r="AD34" s="251">
        <f>SUM(AD17:AD33)</f>
        <v>0</v>
      </c>
      <c r="AE34" s="252">
        <f>SUM(AE17:AE33)</f>
        <v>0</v>
      </c>
      <c r="AF34" s="251">
        <f>SUM(AF18:AF33)</f>
        <v>0</v>
      </c>
      <c r="AG34" s="252">
        <f>SUM(AG18:AG33)</f>
        <v>0</v>
      </c>
      <c r="AH34" s="251">
        <f>SUM(AH19:AH33)</f>
        <v>0</v>
      </c>
      <c r="AI34" s="252">
        <f>SUM(AI19:AI33)</f>
        <v>0</v>
      </c>
      <c r="AJ34" s="251">
        <f>SUM(AJ20:AJ33)</f>
        <v>0</v>
      </c>
      <c r="AK34" s="252">
        <f>SUM(AK20:AK33)</f>
        <v>0</v>
      </c>
      <c r="AL34" s="251">
        <f>SUM(AL21:AL33)</f>
        <v>0</v>
      </c>
      <c r="AM34" s="252">
        <f>SUM(AM21:AM33)</f>
        <v>0</v>
      </c>
      <c r="AN34" s="251">
        <f>SUM(AN22:AN33)</f>
        <v>0</v>
      </c>
      <c r="AO34" s="252">
        <f>SUM(AO22:AO33)</f>
        <v>0</v>
      </c>
      <c r="AP34" s="251">
        <f>SUM(AP23:AP33)</f>
        <v>0</v>
      </c>
      <c r="AQ34" s="252">
        <f>SUM(AQ23:AQ33)</f>
        <v>0</v>
      </c>
      <c r="AR34" s="251">
        <f>SUM(AR24:AR33)</f>
        <v>0</v>
      </c>
      <c r="AS34" s="252">
        <f>SUM(AS24:AS33)</f>
        <v>0</v>
      </c>
      <c r="AT34" s="251">
        <f>SUM(AT25:AT33)</f>
        <v>0</v>
      </c>
      <c r="AU34" s="252">
        <f>SUM(AU25:AU33)</f>
        <v>0</v>
      </c>
      <c r="AV34" s="251">
        <f>SUM(AV26:AV33)</f>
        <v>0</v>
      </c>
      <c r="AW34" s="252">
        <f>SUM(AW26:AW33)</f>
        <v>0</v>
      </c>
      <c r="AX34" s="251">
        <f>SUM(AX27:AX33)</f>
        <v>0</v>
      </c>
      <c r="AY34" s="252">
        <f>SUM(AY27:AY33)</f>
        <v>0</v>
      </c>
      <c r="AZ34" s="251">
        <f>SUM(AZ28:AZ33)</f>
        <v>0</v>
      </c>
      <c r="BA34" s="252">
        <f>SUM(BA28:BA33)</f>
        <v>0</v>
      </c>
      <c r="BB34" s="251">
        <f>SUM(BB29:BB33)</f>
        <v>0</v>
      </c>
      <c r="BC34" s="252">
        <f>SUM(BC29:BC33)</f>
        <v>0</v>
      </c>
      <c r="BD34" s="251">
        <f>SUM(BD30:BD33)</f>
        <v>0</v>
      </c>
      <c r="BE34" s="252">
        <f>SUM(BE30:BE33)</f>
        <v>0</v>
      </c>
      <c r="BF34" s="251">
        <f>SUM(BF31:BF33)</f>
        <v>0</v>
      </c>
      <c r="BG34" s="252">
        <f>SUM(BG31:BG33)</f>
        <v>0</v>
      </c>
      <c r="BH34" s="251">
        <f>SUM(BH32:BH33)</f>
        <v>0</v>
      </c>
      <c r="BI34" s="252">
        <f>SUM(BI32:BI33)</f>
        <v>0</v>
      </c>
      <c r="BJ34" s="251">
        <f>SUM(BJ33)</f>
        <v>0</v>
      </c>
      <c r="BK34" s="252">
        <f>SUM(BK33)</f>
        <v>0</v>
      </c>
      <c r="BL34" s="253"/>
      <c r="BM34" s="254"/>
    </row>
  </sheetData>
  <mergeCells count="31">
    <mergeCell ref="J1:K1"/>
    <mergeCell ref="X1:Y1"/>
    <mergeCell ref="BJ1:BK1"/>
    <mergeCell ref="AP1:AQ1"/>
    <mergeCell ref="AB1:AC1"/>
    <mergeCell ref="AN1:AO1"/>
    <mergeCell ref="Z1:AA1"/>
    <mergeCell ref="BF1:BG1"/>
    <mergeCell ref="BH1:BI1"/>
    <mergeCell ref="AL1:AM1"/>
    <mergeCell ref="AT1:AU1"/>
    <mergeCell ref="AR1:AS1"/>
    <mergeCell ref="BD1:BE1"/>
    <mergeCell ref="AH1:AI1"/>
    <mergeCell ref="BB1:BC1"/>
    <mergeCell ref="B1:C1"/>
    <mergeCell ref="AV1:AW1"/>
    <mergeCell ref="AZ1:BA1"/>
    <mergeCell ref="F1:G1"/>
    <mergeCell ref="AD1:AE1"/>
    <mergeCell ref="D1:E1"/>
    <mergeCell ref="H1:I1"/>
    <mergeCell ref="AF1:AG1"/>
    <mergeCell ref="AX1:AY1"/>
    <mergeCell ref="AJ1:AK1"/>
    <mergeCell ref="V1:W1"/>
    <mergeCell ref="T1:U1"/>
    <mergeCell ref="R1:S1"/>
    <mergeCell ref="P1:Q1"/>
    <mergeCell ref="L1:M1"/>
    <mergeCell ref="N1:O1"/>
  </mergeCells>
  <pageMargins left="1" right="1" top="1" bottom="1" header="0.25" footer="0.25"/>
  <pageSetup orientation="portrait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DATA 2021</vt:lpstr>
      <vt:lpstr>Monthly Pickup</vt:lpstr>
      <vt:lpstr>JUL</vt:lpstr>
      <vt:lpstr>AUG</vt:lpstr>
      <vt:lpstr>SEPT</vt:lpstr>
      <vt:lpstr>OCT</vt:lpstr>
      <vt:lpstr>NOV</vt:lpstr>
      <vt:lpstr>DEC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James McCullough</cp:lastModifiedBy>
  <dcterms:created xsi:type="dcterms:W3CDTF">2017-12-27T21:45:02Z</dcterms:created>
  <dcterms:modified xsi:type="dcterms:W3CDTF">2020-11-18T06:16:36Z</dcterms:modified>
</cp:coreProperties>
</file>